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atos Compartidos\DIRECCIÓN GENERAL DE VICEALCALDÍA\CONTRATACIÓN\3 Trimestre\"/>
    </mc:Choice>
  </mc:AlternateContent>
  <bookViews>
    <workbookView xWindow="0" yWindow="0" windowWidth="19440" windowHeight="9636" tabRatio="711"/>
  </bookViews>
  <sheets>
    <sheet name="CM JULIO AREA DE VICEALCALDIA" sheetId="15" r:id="rId1"/>
    <sheet name="CM AGOSTO AREA DE VICEALCALDIA" sheetId="16" r:id="rId2"/>
    <sheet name="CM SEPTIEM AREA DE VICEALCALDIA" sheetId="17" r:id="rId3"/>
    <sheet name="CM JULIO AREA SERV DE LA CIUDAD" sheetId="18" r:id="rId4"/>
    <sheet name="CM AGOST AREA SERV DE LA CIUDAD" sheetId="19" r:id="rId5"/>
    <sheet name="CM SEPT AREA SERV DE LA CIUDAD" sheetId="20" r:id="rId6"/>
    <sheet name="CM JULIO AREA SERV AL CIUDADANO" sheetId="21" r:id="rId7"/>
    <sheet name="CM AGOST AREA SERV AL CIUDADANO" sheetId="22" r:id="rId8"/>
    <sheet name="CM SEPTI AREA SERV AL CIUDADANO" sheetId="23" r:id="rId9"/>
    <sheet name="CM  JULIO AREA DE FAMILIA" sheetId="24" r:id="rId10"/>
    <sheet name="CM  AGOSTO AREA DE FAMILIA" sheetId="25" r:id="rId11"/>
    <sheet name="CM  SEPTIEMBRE AREA DE FAMILIA" sheetId="2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10" hidden="1">'CM  AGOSTO AREA DE FAMILIA'!$B$3:$T$7</definedName>
    <definedName name="_xlnm._FilterDatabase" localSheetId="9" hidden="1">'CM  JULIO AREA DE FAMILIA'!$B$3:$T$13</definedName>
    <definedName name="_xlnm._FilterDatabase" localSheetId="11" hidden="1">'CM  SEPTIEMBRE AREA DE FAMILIA'!$B$3:$R$8</definedName>
    <definedName name="_xlnm._FilterDatabase" localSheetId="7" hidden="1">'CM AGOST AREA SERV AL CIUDADANO'!$A$3:$XFC$5</definedName>
    <definedName name="_xlnm._FilterDatabase" localSheetId="4" hidden="1">'CM AGOST AREA SERV DE LA CIUDAD'!$B$3:$T$14</definedName>
    <definedName name="_xlnm._FilterDatabase" localSheetId="1" hidden="1">'CM AGOSTO AREA DE VICEALCALDIA'!$A$3:$XFC$22</definedName>
    <definedName name="_xlnm._FilterDatabase" localSheetId="0" hidden="1">'CM JULIO AREA DE VICEALCALDIA'!$A$3:$R$31</definedName>
    <definedName name="_xlnm._FilterDatabase" localSheetId="6" hidden="1">'CM JULIO AREA SERV AL CIUDADANO'!$A$3:$XFC$14</definedName>
    <definedName name="_xlnm._FilterDatabase" localSheetId="3" hidden="1">'CM JULIO AREA SERV DE LA CIUDAD'!$B$3:$T$15</definedName>
    <definedName name="_xlnm._FilterDatabase" localSheetId="5" hidden="1">'CM SEPT AREA SERV DE LA CIUDAD'!$B$3:$T$14</definedName>
    <definedName name="_xlnm._FilterDatabase" localSheetId="8" hidden="1">'CM SEPTI AREA SERV AL CIUDADANO'!$B$3:$T$7</definedName>
    <definedName name="_xlnm._FilterDatabase" localSheetId="2" hidden="1">'CM SEPTIEM AREA DE VICEALCALDIA'!$A$3:$XFC$32</definedName>
    <definedName name="_xlnm.Print_Area" localSheetId="10">'CM  AGOSTO AREA DE FAMILIA'!$A$1:$S$8</definedName>
    <definedName name="_xlnm.Print_Area" localSheetId="9">'CM  JULIO AREA DE FAMILIA'!$A$1:$S$14</definedName>
    <definedName name="_xlnm.Print_Area" localSheetId="11">'CM  SEPTIEMBRE AREA DE FAMILIA'!$B$1:$R$11</definedName>
    <definedName name="_xlnm.Print_Area" localSheetId="7">'CM AGOST AREA SERV AL CIUDADANO'!$A$1:$S$6</definedName>
    <definedName name="_xlnm.Print_Area" localSheetId="4">'CM AGOST AREA SERV DE LA CIUDAD'!$B$1:$R$29</definedName>
    <definedName name="_xlnm.Print_Area" localSheetId="1">'CM AGOSTO AREA DE VICEALCALDIA'!$A$1:$S$22</definedName>
    <definedName name="_xlnm.Print_Area" localSheetId="0">'CM JULIO AREA DE VICEALCALDIA'!$A$1:$R$31</definedName>
    <definedName name="_xlnm.Print_Area" localSheetId="6">'CM JULIO AREA SERV AL CIUDADANO'!$A$1:$S$15</definedName>
    <definedName name="_xlnm.Print_Area" localSheetId="3">'CM JULIO AREA SERV DE LA CIUDAD'!$B$1:$R$39</definedName>
    <definedName name="_xlnm.Print_Area" localSheetId="5">'CM SEPT AREA SERV DE LA CIUDAD'!$B$1:$R$33</definedName>
    <definedName name="_xlnm.Print_Area" localSheetId="8">'CM SEPTI AREA SERV AL CIUDADANO'!$A$1:$S$28</definedName>
    <definedName name="_xlnm.Print_Area" localSheetId="2">'CM SEPTIEM AREA DE VICEALCALDIA'!$A$1:$S$33</definedName>
    <definedName name="_xlnm.Print_Titles" localSheetId="10">'CM  AGOSTO AREA DE FAMILIA'!$3:$3</definedName>
    <definedName name="_xlnm.Print_Titles" localSheetId="9">'CM  JULIO AREA DE FAMILIA'!$3:$3</definedName>
    <definedName name="_xlnm.Print_Titles" localSheetId="11">'CM  SEPTIEMBRE AREA DE FAMILIA'!$3:$3</definedName>
    <definedName name="_xlnm.Print_Titles" localSheetId="7">'CM AGOST AREA SERV AL CIUDADANO'!$3:$3</definedName>
    <definedName name="_xlnm.Print_Titles" localSheetId="4">'CM AGOST AREA SERV DE LA CIUDAD'!$3:$3</definedName>
    <definedName name="_xlnm.Print_Titles" localSheetId="1">'CM AGOSTO AREA DE VICEALCALDIA'!$3:$3</definedName>
    <definedName name="_xlnm.Print_Titles" localSheetId="0">'CM JULIO AREA DE VICEALCALDIA'!$3:$3</definedName>
    <definedName name="_xlnm.Print_Titles" localSheetId="6">'CM JULIO AREA SERV AL CIUDADANO'!$3:$3</definedName>
    <definedName name="_xlnm.Print_Titles" localSheetId="3">'CM JULIO AREA SERV DE LA CIUDAD'!$3:$3</definedName>
    <definedName name="_xlnm.Print_Titles" localSheetId="5">'CM SEPT AREA SERV DE LA CIUDAD'!$3:$3</definedName>
    <definedName name="_xlnm.Print_Titles" localSheetId="8">'CM SEPTI AREA SERV AL CIUDADANO'!$3:$3</definedName>
    <definedName name="_xlnm.Print_Titles" localSheetId="2">'CM SEPTIEM AREA DE VICEALCALDIA'!$3:$3</definedName>
    <definedName name="Z_0D5DA2E2_8F85_463D_AF84_D38E4CD41ADB_.wvu.Cols" localSheetId="10" hidden="1">'CM  AGOSTO AREA DE FAMILIA'!#REF!</definedName>
    <definedName name="Z_0D5DA2E2_8F85_463D_AF84_D38E4CD41ADB_.wvu.Cols" localSheetId="9" hidden="1">'CM  JULIO AREA DE FAMILIA'!#REF!</definedName>
    <definedName name="Z_0D5DA2E2_8F85_463D_AF84_D38E4CD41ADB_.wvu.Cols" localSheetId="11" hidden="1">'CM  SEPTIEMBRE AREA DE FAMILIA'!#REF!</definedName>
    <definedName name="Z_0D5DA2E2_8F85_463D_AF84_D38E4CD41ADB_.wvu.Cols" localSheetId="7" hidden="1">'CM AGOST AREA SERV AL CIUDADANO'!#REF!</definedName>
    <definedName name="Z_0D5DA2E2_8F85_463D_AF84_D38E4CD41ADB_.wvu.Cols" localSheetId="4" hidden="1">'CM AGOST AREA SERV DE LA CIUDAD'!#REF!</definedName>
    <definedName name="Z_0D5DA2E2_8F85_463D_AF84_D38E4CD41ADB_.wvu.Cols" localSheetId="1" hidden="1">'CM AGOSTO AREA DE VICEALCALDIA'!#REF!</definedName>
    <definedName name="Z_0D5DA2E2_8F85_463D_AF84_D38E4CD41ADB_.wvu.Cols" localSheetId="0" hidden="1">'CM JULIO AREA DE VICEALCALDIA'!#REF!</definedName>
    <definedName name="Z_0D5DA2E2_8F85_463D_AF84_D38E4CD41ADB_.wvu.Cols" localSheetId="6" hidden="1">'CM JULIO AREA SERV AL CIUDADANO'!#REF!</definedName>
    <definedName name="Z_0D5DA2E2_8F85_463D_AF84_D38E4CD41ADB_.wvu.Cols" localSheetId="3" hidden="1">'CM JULIO AREA SERV DE LA CIUDAD'!#REF!</definedName>
    <definedName name="Z_0D5DA2E2_8F85_463D_AF84_D38E4CD41ADB_.wvu.Cols" localSheetId="5" hidden="1">'CM SEPT AREA SERV DE LA CIUDAD'!#REF!</definedName>
    <definedName name="Z_0D5DA2E2_8F85_463D_AF84_D38E4CD41ADB_.wvu.Cols" localSheetId="8" hidden="1">'CM SEPTI AREA SERV AL CIUDADANO'!#REF!</definedName>
    <definedName name="Z_0D5DA2E2_8F85_463D_AF84_D38E4CD41ADB_.wvu.Cols" localSheetId="2" hidden="1">'CM SEPTIEM AREA DE VICEALCALDIA'!#REF!</definedName>
    <definedName name="Z_0D5DA2E2_8F85_463D_AF84_D38E4CD41ADB_.wvu.FilterData" localSheetId="10" hidden="1">'CM  AGOSTO AREA DE FAMILIA'!$B$3:$R$3</definedName>
    <definedName name="Z_0D5DA2E2_8F85_463D_AF84_D38E4CD41ADB_.wvu.FilterData" localSheetId="9" hidden="1">'CM  JULIO AREA DE FAMILIA'!$B$3:$R$3</definedName>
    <definedName name="Z_0D5DA2E2_8F85_463D_AF84_D38E4CD41ADB_.wvu.FilterData" localSheetId="11" hidden="1">'CM  SEPTIEMBRE AREA DE FAMILIA'!$B$3:$R$3</definedName>
    <definedName name="Z_0D5DA2E2_8F85_463D_AF84_D38E4CD41ADB_.wvu.FilterData" localSheetId="7" hidden="1">'CM AGOST AREA SERV AL CIUDADANO'!$B$3:$R$3</definedName>
    <definedName name="Z_0D5DA2E2_8F85_463D_AF84_D38E4CD41ADB_.wvu.FilterData" localSheetId="4" hidden="1">'CM AGOST AREA SERV DE LA CIUDAD'!$B$3:$R$3</definedName>
    <definedName name="Z_0D5DA2E2_8F85_463D_AF84_D38E4CD41ADB_.wvu.FilterData" localSheetId="1" hidden="1">'CM AGOSTO AREA DE VICEALCALDIA'!$B$3:$R$3</definedName>
    <definedName name="Z_0D5DA2E2_8F85_463D_AF84_D38E4CD41ADB_.wvu.FilterData" localSheetId="0" hidden="1">'CM JULIO AREA DE VICEALCALDIA'!$B$3:$R$3</definedName>
    <definedName name="Z_0D5DA2E2_8F85_463D_AF84_D38E4CD41ADB_.wvu.FilterData" localSheetId="6" hidden="1">'CM JULIO AREA SERV AL CIUDADANO'!$B$3:$R$3</definedName>
    <definedName name="Z_0D5DA2E2_8F85_463D_AF84_D38E4CD41ADB_.wvu.FilterData" localSheetId="3" hidden="1">'CM JULIO AREA SERV DE LA CIUDAD'!$B$3:$R$3</definedName>
    <definedName name="Z_0D5DA2E2_8F85_463D_AF84_D38E4CD41ADB_.wvu.FilterData" localSheetId="5" hidden="1">'CM SEPT AREA SERV DE LA CIUDAD'!$B$3:$R$3</definedName>
    <definedName name="Z_0D5DA2E2_8F85_463D_AF84_D38E4CD41ADB_.wvu.FilterData" localSheetId="8" hidden="1">'CM SEPTI AREA SERV AL CIUDADANO'!$B$3:$R$3</definedName>
    <definedName name="Z_0D5DA2E2_8F85_463D_AF84_D38E4CD41ADB_.wvu.FilterData" localSheetId="2" hidden="1">'CM SEPTIEM AREA DE VICEALCALDIA'!$B$3:$R$3</definedName>
    <definedName name="Z_0D5DA2E2_8F85_463D_AF84_D38E4CD41ADB_.wvu.PrintTitles" localSheetId="10" hidden="1">'CM  AGOSTO AREA DE FAMILIA'!$3:$3</definedName>
    <definedName name="Z_0D5DA2E2_8F85_463D_AF84_D38E4CD41ADB_.wvu.PrintTitles" localSheetId="9" hidden="1">'CM  JULIO AREA DE FAMILIA'!$3:$3</definedName>
    <definedName name="Z_0D5DA2E2_8F85_463D_AF84_D38E4CD41ADB_.wvu.PrintTitles" localSheetId="11" hidden="1">'CM  SEPTIEMBRE AREA DE FAMILIA'!$3:$3</definedName>
    <definedName name="Z_0D5DA2E2_8F85_463D_AF84_D38E4CD41ADB_.wvu.PrintTitles" localSheetId="7" hidden="1">'CM AGOST AREA SERV AL CIUDADANO'!$3:$3</definedName>
    <definedName name="Z_0D5DA2E2_8F85_463D_AF84_D38E4CD41ADB_.wvu.PrintTitles" localSheetId="4" hidden="1">'CM AGOST AREA SERV DE LA CIUDAD'!$3:$3</definedName>
    <definedName name="Z_0D5DA2E2_8F85_463D_AF84_D38E4CD41ADB_.wvu.PrintTitles" localSheetId="1" hidden="1">'CM AGOSTO AREA DE VICEALCALDIA'!$3:$3</definedName>
    <definedName name="Z_0D5DA2E2_8F85_463D_AF84_D38E4CD41ADB_.wvu.PrintTitles" localSheetId="0" hidden="1">'CM JULIO AREA DE VICEALCALDIA'!$3:$3</definedName>
    <definedName name="Z_0D5DA2E2_8F85_463D_AF84_D38E4CD41ADB_.wvu.PrintTitles" localSheetId="6" hidden="1">'CM JULIO AREA SERV AL CIUDADANO'!$3:$3</definedName>
    <definedName name="Z_0D5DA2E2_8F85_463D_AF84_D38E4CD41ADB_.wvu.PrintTitles" localSheetId="3" hidden="1">'CM JULIO AREA SERV DE LA CIUDAD'!$3:$3</definedName>
    <definedName name="Z_0D5DA2E2_8F85_463D_AF84_D38E4CD41ADB_.wvu.PrintTitles" localSheetId="5" hidden="1">'CM SEPT AREA SERV DE LA CIUDAD'!$3:$3</definedName>
    <definedName name="Z_0D5DA2E2_8F85_463D_AF84_D38E4CD41ADB_.wvu.PrintTitles" localSheetId="8" hidden="1">'CM SEPTI AREA SERV AL CIUDADANO'!$3:$3</definedName>
    <definedName name="Z_0D5DA2E2_8F85_463D_AF84_D38E4CD41ADB_.wvu.PrintTitles" localSheetId="2" hidden="1">'CM SEPTIEM AREA DE VICEALCALDIA'!$3:$3</definedName>
    <definedName name="Z_11B431A9_F146_478C_8A0A_279F351A9713_.wvu.FilterData" localSheetId="10" hidden="1">'CM  AGOSTO AREA DE FAMILIA'!$B$3:$R$3</definedName>
    <definedName name="Z_11B431A9_F146_478C_8A0A_279F351A9713_.wvu.FilterData" localSheetId="9" hidden="1">'CM  JULIO AREA DE FAMILIA'!$B$3:$R$3</definedName>
    <definedName name="Z_11B431A9_F146_478C_8A0A_279F351A9713_.wvu.FilterData" localSheetId="11" hidden="1">'CM  SEPTIEMBRE AREA DE FAMILIA'!$B$3:$R$3</definedName>
    <definedName name="Z_11B431A9_F146_478C_8A0A_279F351A9713_.wvu.FilterData" localSheetId="7" hidden="1">'CM AGOST AREA SERV AL CIUDADANO'!$B$3:$R$3</definedName>
    <definedName name="Z_11B431A9_F146_478C_8A0A_279F351A9713_.wvu.FilterData" localSheetId="4" hidden="1">'CM AGOST AREA SERV DE LA CIUDAD'!$B$3:$R$3</definedName>
    <definedName name="Z_11B431A9_F146_478C_8A0A_279F351A9713_.wvu.FilterData" localSheetId="1" hidden="1">'CM AGOSTO AREA DE VICEALCALDIA'!$B$3:$R$3</definedName>
    <definedName name="Z_11B431A9_F146_478C_8A0A_279F351A9713_.wvu.FilterData" localSheetId="0" hidden="1">'CM JULIO AREA DE VICEALCALDIA'!$B$3:$R$3</definedName>
    <definedName name="Z_11B431A9_F146_478C_8A0A_279F351A9713_.wvu.FilterData" localSheetId="6" hidden="1">'CM JULIO AREA SERV AL CIUDADANO'!$B$3:$R$3</definedName>
    <definedName name="Z_11B431A9_F146_478C_8A0A_279F351A9713_.wvu.FilterData" localSheetId="3" hidden="1">'CM JULIO AREA SERV DE LA CIUDAD'!$B$3:$R$3</definedName>
    <definedName name="Z_11B431A9_F146_478C_8A0A_279F351A9713_.wvu.FilterData" localSheetId="5" hidden="1">'CM SEPT AREA SERV DE LA CIUDAD'!$B$3:$R$3</definedName>
    <definedName name="Z_11B431A9_F146_478C_8A0A_279F351A9713_.wvu.FilterData" localSheetId="8" hidden="1">'CM SEPTI AREA SERV AL CIUDADANO'!$B$3:$R$3</definedName>
    <definedName name="Z_11B431A9_F146_478C_8A0A_279F351A9713_.wvu.FilterData" localSheetId="2" hidden="1">'CM SEPTIEM AREA DE VICEALCALDIA'!$B$3:$R$3</definedName>
    <definedName name="Z_153ED216_86C6_4442_815D_AB5F6EFB5172_.wvu.FilterData" localSheetId="10" hidden="1">'CM  AGOSTO AREA DE FAMILIA'!$B$3:$R$3</definedName>
    <definedName name="Z_153ED216_86C6_4442_815D_AB5F6EFB5172_.wvu.FilterData" localSheetId="9" hidden="1">'CM  JULIO AREA DE FAMILIA'!$B$3:$R$3</definedName>
    <definedName name="Z_153ED216_86C6_4442_815D_AB5F6EFB5172_.wvu.FilterData" localSheetId="11" hidden="1">'CM  SEPTIEMBRE AREA DE FAMILIA'!$B$3:$R$3</definedName>
    <definedName name="Z_153ED216_86C6_4442_815D_AB5F6EFB5172_.wvu.FilterData" localSheetId="7" hidden="1">'CM AGOST AREA SERV AL CIUDADANO'!$B$3:$R$3</definedName>
    <definedName name="Z_153ED216_86C6_4442_815D_AB5F6EFB5172_.wvu.FilterData" localSheetId="4" hidden="1">'CM AGOST AREA SERV DE LA CIUDAD'!$B$3:$R$3</definedName>
    <definedName name="Z_153ED216_86C6_4442_815D_AB5F6EFB5172_.wvu.FilterData" localSheetId="1" hidden="1">'CM AGOSTO AREA DE VICEALCALDIA'!$B$3:$R$3</definedName>
    <definedName name="Z_153ED216_86C6_4442_815D_AB5F6EFB5172_.wvu.FilterData" localSheetId="0" hidden="1">'CM JULIO AREA DE VICEALCALDIA'!$B$3:$R$3</definedName>
    <definedName name="Z_153ED216_86C6_4442_815D_AB5F6EFB5172_.wvu.FilterData" localSheetId="6" hidden="1">'CM JULIO AREA SERV AL CIUDADANO'!$B$3:$R$3</definedName>
    <definedName name="Z_153ED216_86C6_4442_815D_AB5F6EFB5172_.wvu.FilterData" localSheetId="3" hidden="1">'CM JULIO AREA SERV DE LA CIUDAD'!$B$3:$R$3</definedName>
    <definedName name="Z_153ED216_86C6_4442_815D_AB5F6EFB5172_.wvu.FilterData" localSheetId="5" hidden="1">'CM SEPT AREA SERV DE LA CIUDAD'!$B$3:$R$3</definedName>
    <definedName name="Z_153ED216_86C6_4442_815D_AB5F6EFB5172_.wvu.FilterData" localSheetId="8" hidden="1">'CM SEPTI AREA SERV AL CIUDADANO'!$B$3:$R$3</definedName>
    <definedName name="Z_153ED216_86C6_4442_815D_AB5F6EFB5172_.wvu.FilterData" localSheetId="2" hidden="1">'CM SEPTIEM AREA DE VICEALCALDIA'!$B$3:$R$3</definedName>
    <definedName name="Z_17C4D45A_0247_42DB_A3F0_280D68A8A20F_.wvu.FilterData" localSheetId="10" hidden="1">'CM  AGOSTO AREA DE FAMILIA'!$B$3:$R$3</definedName>
    <definedName name="Z_17C4D45A_0247_42DB_A3F0_280D68A8A20F_.wvu.FilterData" localSheetId="9" hidden="1">'CM  JULIO AREA DE FAMILIA'!$B$3:$R$3</definedName>
    <definedName name="Z_17C4D45A_0247_42DB_A3F0_280D68A8A20F_.wvu.FilterData" localSheetId="11" hidden="1">'CM  SEPTIEMBRE AREA DE FAMILIA'!$B$3:$R$3</definedName>
    <definedName name="Z_17C4D45A_0247_42DB_A3F0_280D68A8A20F_.wvu.FilterData" localSheetId="7" hidden="1">'CM AGOST AREA SERV AL CIUDADANO'!$B$3:$R$3</definedName>
    <definedName name="Z_17C4D45A_0247_42DB_A3F0_280D68A8A20F_.wvu.FilterData" localSheetId="4" hidden="1">'CM AGOST AREA SERV DE LA CIUDAD'!$B$3:$R$3</definedName>
    <definedName name="Z_17C4D45A_0247_42DB_A3F0_280D68A8A20F_.wvu.FilterData" localSheetId="1" hidden="1">'CM AGOSTO AREA DE VICEALCALDIA'!$B$3:$R$3</definedName>
    <definedName name="Z_17C4D45A_0247_42DB_A3F0_280D68A8A20F_.wvu.FilterData" localSheetId="0" hidden="1">'CM JULIO AREA DE VICEALCALDIA'!$B$3:$R$3</definedName>
    <definedName name="Z_17C4D45A_0247_42DB_A3F0_280D68A8A20F_.wvu.FilterData" localSheetId="6" hidden="1">'CM JULIO AREA SERV AL CIUDADANO'!$B$3:$R$3</definedName>
    <definedName name="Z_17C4D45A_0247_42DB_A3F0_280D68A8A20F_.wvu.FilterData" localSheetId="3" hidden="1">'CM JULIO AREA SERV DE LA CIUDAD'!$B$3:$R$3</definedName>
    <definedName name="Z_17C4D45A_0247_42DB_A3F0_280D68A8A20F_.wvu.FilterData" localSheetId="5" hidden="1">'CM SEPT AREA SERV DE LA CIUDAD'!$B$3:$R$3</definedName>
    <definedName name="Z_17C4D45A_0247_42DB_A3F0_280D68A8A20F_.wvu.FilterData" localSheetId="8" hidden="1">'CM SEPTI AREA SERV AL CIUDADANO'!$B$3:$R$3</definedName>
    <definedName name="Z_17C4D45A_0247_42DB_A3F0_280D68A8A20F_.wvu.FilterData" localSheetId="2" hidden="1">'CM SEPTIEM AREA DE VICEALCALDIA'!$B$3:$R$3</definedName>
    <definedName name="Z_1F665108_E657_4BE8_AFC6_6E54B1948107_.wvu.FilterData" localSheetId="10" hidden="1">'CM  AGOSTO AREA DE FAMILIA'!$B$3:$R$3</definedName>
    <definedName name="Z_1F665108_E657_4BE8_AFC6_6E54B1948107_.wvu.FilterData" localSheetId="9" hidden="1">'CM  JULIO AREA DE FAMILIA'!$B$3:$R$3</definedName>
    <definedName name="Z_1F665108_E657_4BE8_AFC6_6E54B1948107_.wvu.FilterData" localSheetId="11" hidden="1">'CM  SEPTIEMBRE AREA DE FAMILIA'!$B$3:$R$3</definedName>
    <definedName name="Z_1F665108_E657_4BE8_AFC6_6E54B1948107_.wvu.FilterData" localSheetId="7" hidden="1">'CM AGOST AREA SERV AL CIUDADANO'!$B$3:$R$3</definedName>
    <definedName name="Z_1F665108_E657_4BE8_AFC6_6E54B1948107_.wvu.FilterData" localSheetId="4" hidden="1">'CM AGOST AREA SERV DE LA CIUDAD'!$B$3:$R$3</definedName>
    <definedName name="Z_1F665108_E657_4BE8_AFC6_6E54B1948107_.wvu.FilterData" localSheetId="1" hidden="1">'CM AGOSTO AREA DE VICEALCALDIA'!$B$3:$R$3</definedName>
    <definedName name="Z_1F665108_E657_4BE8_AFC6_6E54B1948107_.wvu.FilterData" localSheetId="0" hidden="1">'CM JULIO AREA DE VICEALCALDIA'!$B$3:$R$3</definedName>
    <definedName name="Z_1F665108_E657_4BE8_AFC6_6E54B1948107_.wvu.FilterData" localSheetId="6" hidden="1">'CM JULIO AREA SERV AL CIUDADANO'!$B$3:$R$3</definedName>
    <definedName name="Z_1F665108_E657_4BE8_AFC6_6E54B1948107_.wvu.FilterData" localSheetId="3" hidden="1">'CM JULIO AREA SERV DE LA CIUDAD'!$B$3:$R$3</definedName>
    <definedName name="Z_1F665108_E657_4BE8_AFC6_6E54B1948107_.wvu.FilterData" localSheetId="5" hidden="1">'CM SEPT AREA SERV DE LA CIUDAD'!$B$3:$R$3</definedName>
    <definedName name="Z_1F665108_E657_4BE8_AFC6_6E54B1948107_.wvu.FilterData" localSheetId="8" hidden="1">'CM SEPTI AREA SERV AL CIUDADANO'!$B$3:$R$3</definedName>
    <definedName name="Z_1F665108_E657_4BE8_AFC6_6E54B1948107_.wvu.FilterData" localSheetId="2" hidden="1">'CM SEPTIEM AREA DE VICEALCALDIA'!$B$3:$R$3</definedName>
    <definedName name="Z_1F9A5E6B_937F_4014_9C87_CC34F259FFA2_.wvu.FilterData" localSheetId="10" hidden="1">'CM  AGOSTO AREA DE FAMILIA'!$B$3:$R$3</definedName>
    <definedName name="Z_1F9A5E6B_937F_4014_9C87_CC34F259FFA2_.wvu.FilterData" localSheetId="9" hidden="1">'CM  JULIO AREA DE FAMILIA'!$B$3:$R$3</definedName>
    <definedName name="Z_1F9A5E6B_937F_4014_9C87_CC34F259FFA2_.wvu.FilterData" localSheetId="11" hidden="1">'CM  SEPTIEMBRE AREA DE FAMILIA'!$B$3:$R$3</definedName>
    <definedName name="Z_1F9A5E6B_937F_4014_9C87_CC34F259FFA2_.wvu.FilterData" localSheetId="7" hidden="1">'CM AGOST AREA SERV AL CIUDADANO'!$B$3:$R$3</definedName>
    <definedName name="Z_1F9A5E6B_937F_4014_9C87_CC34F259FFA2_.wvu.FilterData" localSheetId="4" hidden="1">'CM AGOST AREA SERV DE LA CIUDAD'!$B$3:$R$3</definedName>
    <definedName name="Z_1F9A5E6B_937F_4014_9C87_CC34F259FFA2_.wvu.FilterData" localSheetId="1" hidden="1">'CM AGOSTO AREA DE VICEALCALDIA'!$B$3:$R$3</definedName>
    <definedName name="Z_1F9A5E6B_937F_4014_9C87_CC34F259FFA2_.wvu.FilterData" localSheetId="0" hidden="1">'CM JULIO AREA DE VICEALCALDIA'!$B$3:$R$3</definedName>
    <definedName name="Z_1F9A5E6B_937F_4014_9C87_CC34F259FFA2_.wvu.FilterData" localSheetId="6" hidden="1">'CM JULIO AREA SERV AL CIUDADANO'!$B$3:$R$3</definedName>
    <definedName name="Z_1F9A5E6B_937F_4014_9C87_CC34F259FFA2_.wvu.FilterData" localSheetId="3" hidden="1">'CM JULIO AREA SERV DE LA CIUDAD'!$B$3:$R$3</definedName>
    <definedName name="Z_1F9A5E6B_937F_4014_9C87_CC34F259FFA2_.wvu.FilterData" localSheetId="5" hidden="1">'CM SEPT AREA SERV DE LA CIUDAD'!$B$3:$R$3</definedName>
    <definedName name="Z_1F9A5E6B_937F_4014_9C87_CC34F259FFA2_.wvu.FilterData" localSheetId="8" hidden="1">'CM SEPTI AREA SERV AL CIUDADANO'!$B$3:$R$3</definedName>
    <definedName name="Z_1F9A5E6B_937F_4014_9C87_CC34F259FFA2_.wvu.FilterData" localSheetId="2" hidden="1">'CM SEPTIEM AREA DE VICEALCALDIA'!$B$3:$R$3</definedName>
    <definedName name="Z_23ADD4A7_E113_4F2F_9C64_FD335E273DB3_.wvu.Cols" localSheetId="10" hidden="1">'CM  AGOSTO AREA DE FAMILIA'!#REF!</definedName>
    <definedName name="Z_23ADD4A7_E113_4F2F_9C64_FD335E273DB3_.wvu.Cols" localSheetId="9" hidden="1">'CM  JULIO AREA DE FAMILIA'!#REF!</definedName>
    <definedName name="Z_23ADD4A7_E113_4F2F_9C64_FD335E273DB3_.wvu.Cols" localSheetId="11" hidden="1">'CM  SEPTIEMBRE AREA DE FAMILIA'!#REF!</definedName>
    <definedName name="Z_23ADD4A7_E113_4F2F_9C64_FD335E273DB3_.wvu.Cols" localSheetId="7" hidden="1">'CM AGOST AREA SERV AL CIUDADANO'!#REF!</definedName>
    <definedName name="Z_23ADD4A7_E113_4F2F_9C64_FD335E273DB3_.wvu.Cols" localSheetId="4" hidden="1">'CM AGOST AREA SERV DE LA CIUDAD'!#REF!</definedName>
    <definedName name="Z_23ADD4A7_E113_4F2F_9C64_FD335E273DB3_.wvu.Cols" localSheetId="1" hidden="1">'CM AGOSTO AREA DE VICEALCALDIA'!#REF!</definedName>
    <definedName name="Z_23ADD4A7_E113_4F2F_9C64_FD335E273DB3_.wvu.Cols" localSheetId="0" hidden="1">'CM JULIO AREA DE VICEALCALDIA'!#REF!</definedName>
    <definedName name="Z_23ADD4A7_E113_4F2F_9C64_FD335E273DB3_.wvu.Cols" localSheetId="6" hidden="1">'CM JULIO AREA SERV AL CIUDADANO'!#REF!</definedName>
    <definedName name="Z_23ADD4A7_E113_4F2F_9C64_FD335E273DB3_.wvu.Cols" localSheetId="3" hidden="1">'CM JULIO AREA SERV DE LA CIUDAD'!#REF!</definedName>
    <definedName name="Z_23ADD4A7_E113_4F2F_9C64_FD335E273DB3_.wvu.Cols" localSheetId="5" hidden="1">'CM SEPT AREA SERV DE LA CIUDAD'!#REF!</definedName>
    <definedName name="Z_23ADD4A7_E113_4F2F_9C64_FD335E273DB3_.wvu.Cols" localSheetId="8" hidden="1">'CM SEPTI AREA SERV AL CIUDADANO'!#REF!</definedName>
    <definedName name="Z_23ADD4A7_E113_4F2F_9C64_FD335E273DB3_.wvu.Cols" localSheetId="2" hidden="1">'CM SEPTIEM AREA DE VICEALCALDIA'!#REF!</definedName>
    <definedName name="Z_23ADD4A7_E113_4F2F_9C64_FD335E273DB3_.wvu.FilterData" localSheetId="10" hidden="1">'CM  AGOSTO AREA DE FAMILIA'!$B$3:$R$3</definedName>
    <definedName name="Z_23ADD4A7_E113_4F2F_9C64_FD335E273DB3_.wvu.FilterData" localSheetId="9" hidden="1">'CM  JULIO AREA DE FAMILIA'!$B$3:$R$3</definedName>
    <definedName name="Z_23ADD4A7_E113_4F2F_9C64_FD335E273DB3_.wvu.FilterData" localSheetId="11" hidden="1">'CM  SEPTIEMBRE AREA DE FAMILIA'!$B$3:$R$3</definedName>
    <definedName name="Z_23ADD4A7_E113_4F2F_9C64_FD335E273DB3_.wvu.FilterData" localSheetId="7" hidden="1">'CM AGOST AREA SERV AL CIUDADANO'!$B$3:$R$3</definedName>
    <definedName name="Z_23ADD4A7_E113_4F2F_9C64_FD335E273DB3_.wvu.FilterData" localSheetId="4" hidden="1">'CM AGOST AREA SERV DE LA CIUDAD'!$B$3:$R$3</definedName>
    <definedName name="Z_23ADD4A7_E113_4F2F_9C64_FD335E273DB3_.wvu.FilterData" localSheetId="1" hidden="1">'CM AGOSTO AREA DE VICEALCALDIA'!$B$3:$R$3</definedName>
    <definedName name="Z_23ADD4A7_E113_4F2F_9C64_FD335E273DB3_.wvu.FilterData" localSheetId="0" hidden="1">'CM JULIO AREA DE VICEALCALDIA'!$B$3:$R$3</definedName>
    <definedName name="Z_23ADD4A7_E113_4F2F_9C64_FD335E273DB3_.wvu.FilterData" localSheetId="6" hidden="1">'CM JULIO AREA SERV AL CIUDADANO'!$B$3:$R$3</definedName>
    <definedName name="Z_23ADD4A7_E113_4F2F_9C64_FD335E273DB3_.wvu.FilterData" localSheetId="3" hidden="1">'CM JULIO AREA SERV DE LA CIUDAD'!$B$3:$R$3</definedName>
    <definedName name="Z_23ADD4A7_E113_4F2F_9C64_FD335E273DB3_.wvu.FilterData" localSheetId="5" hidden="1">'CM SEPT AREA SERV DE LA CIUDAD'!$B$3:$R$3</definedName>
    <definedName name="Z_23ADD4A7_E113_4F2F_9C64_FD335E273DB3_.wvu.FilterData" localSheetId="8" hidden="1">'CM SEPTI AREA SERV AL CIUDADANO'!$B$3:$R$3</definedName>
    <definedName name="Z_23ADD4A7_E113_4F2F_9C64_FD335E273DB3_.wvu.FilterData" localSheetId="2" hidden="1">'CM SEPTIEM AREA DE VICEALCALDIA'!$B$3:$R$3</definedName>
    <definedName name="Z_23ADD4A7_E113_4F2F_9C64_FD335E273DB3_.wvu.PrintTitles" localSheetId="10" hidden="1">'CM  AGOSTO AREA DE FAMILIA'!$3:$3</definedName>
    <definedName name="Z_23ADD4A7_E113_4F2F_9C64_FD335E273DB3_.wvu.PrintTitles" localSheetId="9" hidden="1">'CM  JULIO AREA DE FAMILIA'!$3:$3</definedName>
    <definedName name="Z_23ADD4A7_E113_4F2F_9C64_FD335E273DB3_.wvu.PrintTitles" localSheetId="11" hidden="1">'CM  SEPTIEMBRE AREA DE FAMILIA'!$3:$3</definedName>
    <definedName name="Z_23ADD4A7_E113_4F2F_9C64_FD335E273DB3_.wvu.PrintTitles" localSheetId="7" hidden="1">'CM AGOST AREA SERV AL CIUDADANO'!$3:$3</definedName>
    <definedName name="Z_23ADD4A7_E113_4F2F_9C64_FD335E273DB3_.wvu.PrintTitles" localSheetId="4" hidden="1">'CM AGOST AREA SERV DE LA CIUDAD'!$3:$3</definedName>
    <definedName name="Z_23ADD4A7_E113_4F2F_9C64_FD335E273DB3_.wvu.PrintTitles" localSheetId="1" hidden="1">'CM AGOSTO AREA DE VICEALCALDIA'!$3:$3</definedName>
    <definedName name="Z_23ADD4A7_E113_4F2F_9C64_FD335E273DB3_.wvu.PrintTitles" localSheetId="0" hidden="1">'CM JULIO AREA DE VICEALCALDIA'!$3:$3</definedName>
    <definedName name="Z_23ADD4A7_E113_4F2F_9C64_FD335E273DB3_.wvu.PrintTitles" localSheetId="6" hidden="1">'CM JULIO AREA SERV AL CIUDADANO'!$3:$3</definedName>
    <definedName name="Z_23ADD4A7_E113_4F2F_9C64_FD335E273DB3_.wvu.PrintTitles" localSheetId="3" hidden="1">'CM JULIO AREA SERV DE LA CIUDAD'!$3:$3</definedName>
    <definedName name="Z_23ADD4A7_E113_4F2F_9C64_FD335E273DB3_.wvu.PrintTitles" localSheetId="5" hidden="1">'CM SEPT AREA SERV DE LA CIUDAD'!$3:$3</definedName>
    <definedName name="Z_23ADD4A7_E113_4F2F_9C64_FD335E273DB3_.wvu.PrintTitles" localSheetId="8" hidden="1">'CM SEPTI AREA SERV AL CIUDADANO'!$3:$3</definedName>
    <definedName name="Z_23ADD4A7_E113_4F2F_9C64_FD335E273DB3_.wvu.PrintTitles" localSheetId="2" hidden="1">'CM SEPTIEM AREA DE VICEALCALDIA'!$3:$3</definedName>
    <definedName name="Z_2686451F_294D_46CF_BB9A_4803FD4630CC_.wvu.FilterData" localSheetId="10" hidden="1">'CM  AGOSTO AREA DE FAMILIA'!$B$3:$R$3</definedName>
    <definedName name="Z_2686451F_294D_46CF_BB9A_4803FD4630CC_.wvu.FilterData" localSheetId="9" hidden="1">'CM  JULIO AREA DE FAMILIA'!$B$3:$R$3</definedName>
    <definedName name="Z_2686451F_294D_46CF_BB9A_4803FD4630CC_.wvu.FilterData" localSheetId="11" hidden="1">'CM  SEPTIEMBRE AREA DE FAMILIA'!$B$3:$R$3</definedName>
    <definedName name="Z_2686451F_294D_46CF_BB9A_4803FD4630CC_.wvu.FilterData" localSheetId="7" hidden="1">'CM AGOST AREA SERV AL CIUDADANO'!$B$3:$R$3</definedName>
    <definedName name="Z_2686451F_294D_46CF_BB9A_4803FD4630CC_.wvu.FilterData" localSheetId="4" hidden="1">'CM AGOST AREA SERV DE LA CIUDAD'!$B$3:$R$3</definedName>
    <definedName name="Z_2686451F_294D_46CF_BB9A_4803FD4630CC_.wvu.FilterData" localSheetId="1" hidden="1">'CM AGOSTO AREA DE VICEALCALDIA'!$B$3:$R$3</definedName>
    <definedName name="Z_2686451F_294D_46CF_BB9A_4803FD4630CC_.wvu.FilterData" localSheetId="0" hidden="1">'CM JULIO AREA DE VICEALCALDIA'!$B$3:$R$3</definedName>
    <definedName name="Z_2686451F_294D_46CF_BB9A_4803FD4630CC_.wvu.FilterData" localSheetId="6" hidden="1">'CM JULIO AREA SERV AL CIUDADANO'!$B$3:$R$3</definedName>
    <definedName name="Z_2686451F_294D_46CF_BB9A_4803FD4630CC_.wvu.FilterData" localSheetId="3" hidden="1">'CM JULIO AREA SERV DE LA CIUDAD'!$B$3:$R$3</definedName>
    <definedName name="Z_2686451F_294D_46CF_BB9A_4803FD4630CC_.wvu.FilterData" localSheetId="5" hidden="1">'CM SEPT AREA SERV DE LA CIUDAD'!$B$3:$R$3</definedName>
    <definedName name="Z_2686451F_294D_46CF_BB9A_4803FD4630CC_.wvu.FilterData" localSheetId="8" hidden="1">'CM SEPTI AREA SERV AL CIUDADANO'!$B$3:$R$3</definedName>
    <definedName name="Z_2686451F_294D_46CF_BB9A_4803FD4630CC_.wvu.FilterData" localSheetId="2" hidden="1">'CM SEPTIEM AREA DE VICEALCALDIA'!$B$3:$R$3</definedName>
    <definedName name="Z_2E1B4EC0_79A0_482A_8F91_CD3E578BE4EE_.wvu.Cols" localSheetId="10" hidden="1">'CM  AGOSTO AREA DE FAMILIA'!#REF!</definedName>
    <definedName name="Z_2E1B4EC0_79A0_482A_8F91_CD3E578BE4EE_.wvu.Cols" localSheetId="9" hidden="1">'CM  JULIO AREA DE FAMILIA'!#REF!</definedName>
    <definedName name="Z_2E1B4EC0_79A0_482A_8F91_CD3E578BE4EE_.wvu.Cols" localSheetId="11" hidden="1">'CM  SEPTIEMBRE AREA DE FAMILIA'!#REF!</definedName>
    <definedName name="Z_2E1B4EC0_79A0_482A_8F91_CD3E578BE4EE_.wvu.Cols" localSheetId="7" hidden="1">'CM AGOST AREA SERV AL CIUDADANO'!#REF!</definedName>
    <definedName name="Z_2E1B4EC0_79A0_482A_8F91_CD3E578BE4EE_.wvu.Cols" localSheetId="4" hidden="1">'CM AGOST AREA SERV DE LA CIUDAD'!#REF!</definedName>
    <definedName name="Z_2E1B4EC0_79A0_482A_8F91_CD3E578BE4EE_.wvu.Cols" localSheetId="1" hidden="1">'CM AGOSTO AREA DE VICEALCALDIA'!#REF!</definedName>
    <definedName name="Z_2E1B4EC0_79A0_482A_8F91_CD3E578BE4EE_.wvu.Cols" localSheetId="0" hidden="1">'CM JULIO AREA DE VICEALCALDIA'!#REF!</definedName>
    <definedName name="Z_2E1B4EC0_79A0_482A_8F91_CD3E578BE4EE_.wvu.Cols" localSheetId="6" hidden="1">'CM JULIO AREA SERV AL CIUDADANO'!#REF!</definedName>
    <definedName name="Z_2E1B4EC0_79A0_482A_8F91_CD3E578BE4EE_.wvu.Cols" localSheetId="3" hidden="1">'CM JULIO AREA SERV DE LA CIUDAD'!#REF!</definedName>
    <definedName name="Z_2E1B4EC0_79A0_482A_8F91_CD3E578BE4EE_.wvu.Cols" localSheetId="5" hidden="1">'CM SEPT AREA SERV DE LA CIUDAD'!#REF!</definedName>
    <definedName name="Z_2E1B4EC0_79A0_482A_8F91_CD3E578BE4EE_.wvu.Cols" localSheetId="8" hidden="1">'CM SEPTI AREA SERV AL CIUDADANO'!#REF!</definedName>
    <definedName name="Z_2E1B4EC0_79A0_482A_8F91_CD3E578BE4EE_.wvu.Cols" localSheetId="2" hidden="1">'CM SEPTIEM AREA DE VICEALCALDIA'!#REF!</definedName>
    <definedName name="Z_2E1B4EC0_79A0_482A_8F91_CD3E578BE4EE_.wvu.FilterData" localSheetId="10" hidden="1">'CM  AGOSTO AREA DE FAMILIA'!$B$3:$R$3</definedName>
    <definedName name="Z_2E1B4EC0_79A0_482A_8F91_CD3E578BE4EE_.wvu.FilterData" localSheetId="9" hidden="1">'CM  JULIO AREA DE FAMILIA'!$B$3:$R$3</definedName>
    <definedName name="Z_2E1B4EC0_79A0_482A_8F91_CD3E578BE4EE_.wvu.FilterData" localSheetId="11" hidden="1">'CM  SEPTIEMBRE AREA DE FAMILIA'!$B$3:$R$3</definedName>
    <definedName name="Z_2E1B4EC0_79A0_482A_8F91_CD3E578BE4EE_.wvu.FilterData" localSheetId="7" hidden="1">'CM AGOST AREA SERV AL CIUDADANO'!$B$3:$R$3</definedName>
    <definedName name="Z_2E1B4EC0_79A0_482A_8F91_CD3E578BE4EE_.wvu.FilterData" localSheetId="4" hidden="1">'CM AGOST AREA SERV DE LA CIUDAD'!$B$3:$R$3</definedName>
    <definedName name="Z_2E1B4EC0_79A0_482A_8F91_CD3E578BE4EE_.wvu.FilterData" localSheetId="1" hidden="1">'CM AGOSTO AREA DE VICEALCALDIA'!$B$3:$R$3</definedName>
    <definedName name="Z_2E1B4EC0_79A0_482A_8F91_CD3E578BE4EE_.wvu.FilterData" localSheetId="0" hidden="1">'CM JULIO AREA DE VICEALCALDIA'!$B$3:$R$3</definedName>
    <definedName name="Z_2E1B4EC0_79A0_482A_8F91_CD3E578BE4EE_.wvu.FilterData" localSheetId="6" hidden="1">'CM JULIO AREA SERV AL CIUDADANO'!$B$3:$R$3</definedName>
    <definedName name="Z_2E1B4EC0_79A0_482A_8F91_CD3E578BE4EE_.wvu.FilterData" localSheetId="3" hidden="1">'CM JULIO AREA SERV DE LA CIUDAD'!$B$3:$R$3</definedName>
    <definedName name="Z_2E1B4EC0_79A0_482A_8F91_CD3E578BE4EE_.wvu.FilterData" localSheetId="5" hidden="1">'CM SEPT AREA SERV DE LA CIUDAD'!$B$3:$R$3</definedName>
    <definedName name="Z_2E1B4EC0_79A0_482A_8F91_CD3E578BE4EE_.wvu.FilterData" localSheetId="8" hidden="1">'CM SEPTI AREA SERV AL CIUDADANO'!$B$3:$R$3</definedName>
    <definedName name="Z_2E1B4EC0_79A0_482A_8F91_CD3E578BE4EE_.wvu.FilterData" localSheetId="2" hidden="1">'CM SEPTIEM AREA DE VICEALCALDIA'!$B$3:$R$3</definedName>
    <definedName name="Z_2E1B4EC0_79A0_482A_8F91_CD3E578BE4EE_.wvu.PrintTitles" localSheetId="10" hidden="1">'CM  AGOSTO AREA DE FAMILIA'!$3:$3</definedName>
    <definedName name="Z_2E1B4EC0_79A0_482A_8F91_CD3E578BE4EE_.wvu.PrintTitles" localSheetId="9" hidden="1">'CM  JULIO AREA DE FAMILIA'!$3:$3</definedName>
    <definedName name="Z_2E1B4EC0_79A0_482A_8F91_CD3E578BE4EE_.wvu.PrintTitles" localSheetId="11" hidden="1">'CM  SEPTIEMBRE AREA DE FAMILIA'!$3:$3</definedName>
    <definedName name="Z_2E1B4EC0_79A0_482A_8F91_CD3E578BE4EE_.wvu.PrintTitles" localSheetId="7" hidden="1">'CM AGOST AREA SERV AL CIUDADANO'!$3:$3</definedName>
    <definedName name="Z_2E1B4EC0_79A0_482A_8F91_CD3E578BE4EE_.wvu.PrintTitles" localSheetId="4" hidden="1">'CM AGOST AREA SERV DE LA CIUDAD'!$3:$3</definedName>
    <definedName name="Z_2E1B4EC0_79A0_482A_8F91_CD3E578BE4EE_.wvu.PrintTitles" localSheetId="1" hidden="1">'CM AGOSTO AREA DE VICEALCALDIA'!$3:$3</definedName>
    <definedName name="Z_2E1B4EC0_79A0_482A_8F91_CD3E578BE4EE_.wvu.PrintTitles" localSheetId="0" hidden="1">'CM JULIO AREA DE VICEALCALDIA'!$3:$3</definedName>
    <definedName name="Z_2E1B4EC0_79A0_482A_8F91_CD3E578BE4EE_.wvu.PrintTitles" localSheetId="6" hidden="1">'CM JULIO AREA SERV AL CIUDADANO'!$3:$3</definedName>
    <definedName name="Z_2E1B4EC0_79A0_482A_8F91_CD3E578BE4EE_.wvu.PrintTitles" localSheetId="3" hidden="1">'CM JULIO AREA SERV DE LA CIUDAD'!$3:$3</definedName>
    <definedName name="Z_2E1B4EC0_79A0_482A_8F91_CD3E578BE4EE_.wvu.PrintTitles" localSheetId="5" hidden="1">'CM SEPT AREA SERV DE LA CIUDAD'!$3:$3</definedName>
    <definedName name="Z_2E1B4EC0_79A0_482A_8F91_CD3E578BE4EE_.wvu.PrintTitles" localSheetId="8" hidden="1">'CM SEPTI AREA SERV AL CIUDADANO'!$3:$3</definedName>
    <definedName name="Z_2E1B4EC0_79A0_482A_8F91_CD3E578BE4EE_.wvu.PrintTitles" localSheetId="2" hidden="1">'CM SEPTIEM AREA DE VICEALCALDIA'!$3:$3</definedName>
    <definedName name="Z_3DA3EFC9_9070_4D4C_A647_48C172F5D9ED_.wvu.FilterData" localSheetId="10" hidden="1">'CM  AGOSTO AREA DE FAMILIA'!$B$3:$R$3</definedName>
    <definedName name="Z_3DA3EFC9_9070_4D4C_A647_48C172F5D9ED_.wvu.FilterData" localSheetId="9" hidden="1">'CM  JULIO AREA DE FAMILIA'!$B$3:$R$3</definedName>
    <definedName name="Z_3DA3EFC9_9070_4D4C_A647_48C172F5D9ED_.wvu.FilterData" localSheetId="11" hidden="1">'CM  SEPTIEMBRE AREA DE FAMILIA'!$B$3:$R$3</definedName>
    <definedName name="Z_3DA3EFC9_9070_4D4C_A647_48C172F5D9ED_.wvu.FilterData" localSheetId="7" hidden="1">'CM AGOST AREA SERV AL CIUDADANO'!$B$3:$R$3</definedName>
    <definedName name="Z_3DA3EFC9_9070_4D4C_A647_48C172F5D9ED_.wvu.FilterData" localSheetId="4" hidden="1">'CM AGOST AREA SERV DE LA CIUDAD'!$B$3:$R$3</definedName>
    <definedName name="Z_3DA3EFC9_9070_4D4C_A647_48C172F5D9ED_.wvu.FilterData" localSheetId="1" hidden="1">'CM AGOSTO AREA DE VICEALCALDIA'!$B$3:$R$3</definedName>
    <definedName name="Z_3DA3EFC9_9070_4D4C_A647_48C172F5D9ED_.wvu.FilterData" localSheetId="0" hidden="1">'CM JULIO AREA DE VICEALCALDIA'!$B$3:$R$3</definedName>
    <definedName name="Z_3DA3EFC9_9070_4D4C_A647_48C172F5D9ED_.wvu.FilterData" localSheetId="6" hidden="1">'CM JULIO AREA SERV AL CIUDADANO'!$B$3:$R$3</definedName>
    <definedName name="Z_3DA3EFC9_9070_4D4C_A647_48C172F5D9ED_.wvu.FilterData" localSheetId="3" hidden="1">'CM JULIO AREA SERV DE LA CIUDAD'!$B$3:$R$3</definedName>
    <definedName name="Z_3DA3EFC9_9070_4D4C_A647_48C172F5D9ED_.wvu.FilterData" localSheetId="5" hidden="1">'CM SEPT AREA SERV DE LA CIUDAD'!$B$3:$R$3</definedName>
    <definedName name="Z_3DA3EFC9_9070_4D4C_A647_48C172F5D9ED_.wvu.FilterData" localSheetId="8" hidden="1">'CM SEPTI AREA SERV AL CIUDADANO'!$B$3:$R$3</definedName>
    <definedName name="Z_3DA3EFC9_9070_4D4C_A647_48C172F5D9ED_.wvu.FilterData" localSheetId="2" hidden="1">'CM SEPTIEM AREA DE VICEALCALDIA'!$B$3:$R$3</definedName>
    <definedName name="Z_525C036B_542F_488E_B99D_8B6B016FBF0C_.wvu.Cols" localSheetId="10" hidden="1">'CM  AGOSTO AREA DE FAMILIA'!#REF!</definedName>
    <definedName name="Z_525C036B_542F_488E_B99D_8B6B016FBF0C_.wvu.Cols" localSheetId="9" hidden="1">'CM  JULIO AREA DE FAMILIA'!#REF!</definedName>
    <definedName name="Z_525C036B_542F_488E_B99D_8B6B016FBF0C_.wvu.Cols" localSheetId="11" hidden="1">'CM  SEPTIEMBRE AREA DE FAMILIA'!#REF!</definedName>
    <definedName name="Z_525C036B_542F_488E_B99D_8B6B016FBF0C_.wvu.Cols" localSheetId="7" hidden="1">'CM AGOST AREA SERV AL CIUDADANO'!#REF!</definedName>
    <definedName name="Z_525C036B_542F_488E_B99D_8B6B016FBF0C_.wvu.Cols" localSheetId="4" hidden="1">'CM AGOST AREA SERV DE LA CIUDAD'!#REF!</definedName>
    <definedName name="Z_525C036B_542F_488E_B99D_8B6B016FBF0C_.wvu.Cols" localSheetId="1" hidden="1">'CM AGOSTO AREA DE VICEALCALDIA'!#REF!</definedName>
    <definedName name="Z_525C036B_542F_488E_B99D_8B6B016FBF0C_.wvu.Cols" localSheetId="0" hidden="1">'CM JULIO AREA DE VICEALCALDIA'!#REF!</definedName>
    <definedName name="Z_525C036B_542F_488E_B99D_8B6B016FBF0C_.wvu.Cols" localSheetId="6" hidden="1">'CM JULIO AREA SERV AL CIUDADANO'!#REF!</definedName>
    <definedName name="Z_525C036B_542F_488E_B99D_8B6B016FBF0C_.wvu.Cols" localSheetId="3" hidden="1">'CM JULIO AREA SERV DE LA CIUDAD'!#REF!</definedName>
    <definedName name="Z_525C036B_542F_488E_B99D_8B6B016FBF0C_.wvu.Cols" localSheetId="5" hidden="1">'CM SEPT AREA SERV DE LA CIUDAD'!#REF!</definedName>
    <definedName name="Z_525C036B_542F_488E_B99D_8B6B016FBF0C_.wvu.Cols" localSheetId="8" hidden="1">'CM SEPTI AREA SERV AL CIUDADANO'!#REF!</definedName>
    <definedName name="Z_525C036B_542F_488E_B99D_8B6B016FBF0C_.wvu.Cols" localSheetId="2" hidden="1">'CM SEPTIEM AREA DE VICEALCALDIA'!#REF!</definedName>
    <definedName name="Z_525C036B_542F_488E_B99D_8B6B016FBF0C_.wvu.FilterData" localSheetId="10" hidden="1">'CM  AGOSTO AREA DE FAMILIA'!$B$3:$R$3</definedName>
    <definedName name="Z_525C036B_542F_488E_B99D_8B6B016FBF0C_.wvu.FilterData" localSheetId="9" hidden="1">'CM  JULIO AREA DE FAMILIA'!$B$3:$R$3</definedName>
    <definedName name="Z_525C036B_542F_488E_B99D_8B6B016FBF0C_.wvu.FilterData" localSheetId="11" hidden="1">'CM  SEPTIEMBRE AREA DE FAMILIA'!$B$3:$R$3</definedName>
    <definedName name="Z_525C036B_542F_488E_B99D_8B6B016FBF0C_.wvu.FilterData" localSheetId="7" hidden="1">'CM AGOST AREA SERV AL CIUDADANO'!$B$3:$R$3</definedName>
    <definedName name="Z_525C036B_542F_488E_B99D_8B6B016FBF0C_.wvu.FilterData" localSheetId="4" hidden="1">'CM AGOST AREA SERV DE LA CIUDAD'!$B$3:$R$3</definedName>
    <definedName name="Z_525C036B_542F_488E_B99D_8B6B016FBF0C_.wvu.FilterData" localSheetId="1" hidden="1">'CM AGOSTO AREA DE VICEALCALDIA'!$B$3:$R$3</definedName>
    <definedName name="Z_525C036B_542F_488E_B99D_8B6B016FBF0C_.wvu.FilterData" localSheetId="0" hidden="1">'CM JULIO AREA DE VICEALCALDIA'!$B$3:$R$3</definedName>
    <definedName name="Z_525C036B_542F_488E_B99D_8B6B016FBF0C_.wvu.FilterData" localSheetId="6" hidden="1">'CM JULIO AREA SERV AL CIUDADANO'!$B$3:$R$3</definedName>
    <definedName name="Z_525C036B_542F_488E_B99D_8B6B016FBF0C_.wvu.FilterData" localSheetId="3" hidden="1">'CM JULIO AREA SERV DE LA CIUDAD'!$B$3:$R$3</definedName>
    <definedName name="Z_525C036B_542F_488E_B99D_8B6B016FBF0C_.wvu.FilterData" localSheetId="5" hidden="1">'CM SEPT AREA SERV DE LA CIUDAD'!$B$3:$R$3</definedName>
    <definedName name="Z_525C036B_542F_488E_B99D_8B6B016FBF0C_.wvu.FilterData" localSheetId="8" hidden="1">'CM SEPTI AREA SERV AL CIUDADANO'!$B$3:$R$3</definedName>
    <definedName name="Z_525C036B_542F_488E_B99D_8B6B016FBF0C_.wvu.FilterData" localSheetId="2" hidden="1">'CM SEPTIEM AREA DE VICEALCALDIA'!$B$3:$R$3</definedName>
    <definedName name="Z_525C036B_542F_488E_B99D_8B6B016FBF0C_.wvu.PrintTitles" localSheetId="10" hidden="1">'CM  AGOSTO AREA DE FAMILIA'!$3:$3</definedName>
    <definedName name="Z_525C036B_542F_488E_B99D_8B6B016FBF0C_.wvu.PrintTitles" localSheetId="9" hidden="1">'CM  JULIO AREA DE FAMILIA'!$3:$3</definedName>
    <definedName name="Z_525C036B_542F_488E_B99D_8B6B016FBF0C_.wvu.PrintTitles" localSheetId="11" hidden="1">'CM  SEPTIEMBRE AREA DE FAMILIA'!$3:$3</definedName>
    <definedName name="Z_525C036B_542F_488E_B99D_8B6B016FBF0C_.wvu.PrintTitles" localSheetId="7" hidden="1">'CM AGOST AREA SERV AL CIUDADANO'!$3:$3</definedName>
    <definedName name="Z_525C036B_542F_488E_B99D_8B6B016FBF0C_.wvu.PrintTitles" localSheetId="4" hidden="1">'CM AGOST AREA SERV DE LA CIUDAD'!$3:$3</definedName>
    <definedName name="Z_525C036B_542F_488E_B99D_8B6B016FBF0C_.wvu.PrintTitles" localSheetId="1" hidden="1">'CM AGOSTO AREA DE VICEALCALDIA'!$3:$3</definedName>
    <definedName name="Z_525C036B_542F_488E_B99D_8B6B016FBF0C_.wvu.PrintTitles" localSheetId="0" hidden="1">'CM JULIO AREA DE VICEALCALDIA'!$3:$3</definedName>
    <definedName name="Z_525C036B_542F_488E_B99D_8B6B016FBF0C_.wvu.PrintTitles" localSheetId="6" hidden="1">'CM JULIO AREA SERV AL CIUDADANO'!$3:$3</definedName>
    <definedName name="Z_525C036B_542F_488E_B99D_8B6B016FBF0C_.wvu.PrintTitles" localSheetId="3" hidden="1">'CM JULIO AREA SERV DE LA CIUDAD'!$3:$3</definedName>
    <definedName name="Z_525C036B_542F_488E_B99D_8B6B016FBF0C_.wvu.PrintTitles" localSheetId="5" hidden="1">'CM SEPT AREA SERV DE LA CIUDAD'!$3:$3</definedName>
    <definedName name="Z_525C036B_542F_488E_B99D_8B6B016FBF0C_.wvu.PrintTitles" localSheetId="8" hidden="1">'CM SEPTI AREA SERV AL CIUDADANO'!$3:$3</definedName>
    <definedName name="Z_525C036B_542F_488E_B99D_8B6B016FBF0C_.wvu.PrintTitles" localSheetId="2" hidden="1">'CM SEPTIEM AREA DE VICEALCALDIA'!$3:$3</definedName>
    <definedName name="Z_537AE851_95FD_43C7_972C_3E14616DD5B2_.wvu.FilterData" localSheetId="10" hidden="1">'CM  AGOSTO AREA DE FAMILIA'!$B$3:$R$3</definedName>
    <definedName name="Z_537AE851_95FD_43C7_972C_3E14616DD5B2_.wvu.FilterData" localSheetId="9" hidden="1">'CM  JULIO AREA DE FAMILIA'!$B$3:$R$3</definedName>
    <definedName name="Z_537AE851_95FD_43C7_972C_3E14616DD5B2_.wvu.FilterData" localSheetId="11" hidden="1">'CM  SEPTIEMBRE AREA DE FAMILIA'!$B$3:$R$3</definedName>
    <definedName name="Z_537AE851_95FD_43C7_972C_3E14616DD5B2_.wvu.FilterData" localSheetId="7" hidden="1">'CM AGOST AREA SERV AL CIUDADANO'!$B$3:$R$3</definedName>
    <definedName name="Z_537AE851_95FD_43C7_972C_3E14616DD5B2_.wvu.FilterData" localSheetId="4" hidden="1">'CM AGOST AREA SERV DE LA CIUDAD'!$B$3:$R$3</definedName>
    <definedName name="Z_537AE851_95FD_43C7_972C_3E14616DD5B2_.wvu.FilterData" localSheetId="1" hidden="1">'CM AGOSTO AREA DE VICEALCALDIA'!$B$3:$R$3</definedName>
    <definedName name="Z_537AE851_95FD_43C7_972C_3E14616DD5B2_.wvu.FilterData" localSheetId="0" hidden="1">'CM JULIO AREA DE VICEALCALDIA'!$B$3:$R$3</definedName>
    <definedName name="Z_537AE851_95FD_43C7_972C_3E14616DD5B2_.wvu.FilterData" localSheetId="6" hidden="1">'CM JULIO AREA SERV AL CIUDADANO'!$B$3:$R$3</definedName>
    <definedName name="Z_537AE851_95FD_43C7_972C_3E14616DD5B2_.wvu.FilterData" localSheetId="3" hidden="1">'CM JULIO AREA SERV DE LA CIUDAD'!$B$3:$R$3</definedName>
    <definedName name="Z_537AE851_95FD_43C7_972C_3E14616DD5B2_.wvu.FilterData" localSheetId="5" hidden="1">'CM SEPT AREA SERV DE LA CIUDAD'!$B$3:$R$3</definedName>
    <definedName name="Z_537AE851_95FD_43C7_972C_3E14616DD5B2_.wvu.FilterData" localSheetId="8" hidden="1">'CM SEPTI AREA SERV AL CIUDADANO'!$B$3:$R$3</definedName>
    <definedName name="Z_537AE851_95FD_43C7_972C_3E14616DD5B2_.wvu.FilterData" localSheetId="2" hidden="1">'CM SEPTIEM AREA DE VICEALCALDIA'!$B$3:$R$3</definedName>
    <definedName name="Z_549D2A60_11EB_4043_92BC_71F1767860F5_.wvu.FilterData" localSheetId="10" hidden="1">'CM  AGOSTO AREA DE FAMILIA'!$B$3:$R$3</definedName>
    <definedName name="Z_549D2A60_11EB_4043_92BC_71F1767860F5_.wvu.FilterData" localSheetId="9" hidden="1">'CM  JULIO AREA DE FAMILIA'!$B$3:$R$3</definedName>
    <definedName name="Z_549D2A60_11EB_4043_92BC_71F1767860F5_.wvu.FilterData" localSheetId="11" hidden="1">'CM  SEPTIEMBRE AREA DE FAMILIA'!$B$3:$R$3</definedName>
    <definedName name="Z_549D2A60_11EB_4043_92BC_71F1767860F5_.wvu.FilterData" localSheetId="7" hidden="1">'CM AGOST AREA SERV AL CIUDADANO'!$B$3:$R$3</definedName>
    <definedName name="Z_549D2A60_11EB_4043_92BC_71F1767860F5_.wvu.FilterData" localSheetId="4" hidden="1">'CM AGOST AREA SERV DE LA CIUDAD'!$B$3:$R$3</definedName>
    <definedName name="Z_549D2A60_11EB_4043_92BC_71F1767860F5_.wvu.FilterData" localSheetId="1" hidden="1">'CM AGOSTO AREA DE VICEALCALDIA'!$B$3:$R$3</definedName>
    <definedName name="Z_549D2A60_11EB_4043_92BC_71F1767860F5_.wvu.FilterData" localSheetId="0" hidden="1">'CM JULIO AREA DE VICEALCALDIA'!$B$3:$R$3</definedName>
    <definedName name="Z_549D2A60_11EB_4043_92BC_71F1767860F5_.wvu.FilterData" localSheetId="6" hidden="1">'CM JULIO AREA SERV AL CIUDADANO'!$B$3:$R$3</definedName>
    <definedName name="Z_549D2A60_11EB_4043_92BC_71F1767860F5_.wvu.FilterData" localSheetId="3" hidden="1">'CM JULIO AREA SERV DE LA CIUDAD'!$B$3:$R$3</definedName>
    <definedName name="Z_549D2A60_11EB_4043_92BC_71F1767860F5_.wvu.FilterData" localSheetId="5" hidden="1">'CM SEPT AREA SERV DE LA CIUDAD'!$B$3:$R$3</definedName>
    <definedName name="Z_549D2A60_11EB_4043_92BC_71F1767860F5_.wvu.FilterData" localSheetId="8" hidden="1">'CM SEPTI AREA SERV AL CIUDADANO'!$B$3:$R$3</definedName>
    <definedName name="Z_549D2A60_11EB_4043_92BC_71F1767860F5_.wvu.FilterData" localSheetId="2" hidden="1">'CM SEPTIEM AREA DE VICEALCALDIA'!$B$3:$R$3</definedName>
    <definedName name="Z_5F065575_1B5F_4CDF_879A_AB781EC4F6DE_.wvu.FilterData" localSheetId="10" hidden="1">'CM  AGOSTO AREA DE FAMILIA'!$B$3:$R$3</definedName>
    <definedName name="Z_5F065575_1B5F_4CDF_879A_AB781EC4F6DE_.wvu.FilterData" localSheetId="9" hidden="1">'CM  JULIO AREA DE FAMILIA'!$B$3:$R$3</definedName>
    <definedName name="Z_5F065575_1B5F_4CDF_879A_AB781EC4F6DE_.wvu.FilterData" localSheetId="11" hidden="1">'CM  SEPTIEMBRE AREA DE FAMILIA'!$B$3:$R$3</definedName>
    <definedName name="Z_5F065575_1B5F_4CDF_879A_AB781EC4F6DE_.wvu.FilterData" localSheetId="7" hidden="1">'CM AGOST AREA SERV AL CIUDADANO'!$B$3:$R$3</definedName>
    <definedName name="Z_5F065575_1B5F_4CDF_879A_AB781EC4F6DE_.wvu.FilterData" localSheetId="4" hidden="1">'CM AGOST AREA SERV DE LA CIUDAD'!$B$3:$R$3</definedName>
    <definedName name="Z_5F065575_1B5F_4CDF_879A_AB781EC4F6DE_.wvu.FilterData" localSheetId="1" hidden="1">'CM AGOSTO AREA DE VICEALCALDIA'!$B$3:$R$3</definedName>
    <definedName name="Z_5F065575_1B5F_4CDF_879A_AB781EC4F6DE_.wvu.FilterData" localSheetId="0" hidden="1">'CM JULIO AREA DE VICEALCALDIA'!$B$3:$R$3</definedName>
    <definedName name="Z_5F065575_1B5F_4CDF_879A_AB781EC4F6DE_.wvu.FilterData" localSheetId="6" hidden="1">'CM JULIO AREA SERV AL CIUDADANO'!$B$3:$R$3</definedName>
    <definedName name="Z_5F065575_1B5F_4CDF_879A_AB781EC4F6DE_.wvu.FilterData" localSheetId="3" hidden="1">'CM JULIO AREA SERV DE LA CIUDAD'!$B$3:$R$3</definedName>
    <definedName name="Z_5F065575_1B5F_4CDF_879A_AB781EC4F6DE_.wvu.FilterData" localSheetId="5" hidden="1">'CM SEPT AREA SERV DE LA CIUDAD'!$B$3:$R$3</definedName>
    <definedName name="Z_5F065575_1B5F_4CDF_879A_AB781EC4F6DE_.wvu.FilterData" localSheetId="8" hidden="1">'CM SEPTI AREA SERV AL CIUDADANO'!$B$3:$R$3</definedName>
    <definedName name="Z_5F065575_1B5F_4CDF_879A_AB781EC4F6DE_.wvu.FilterData" localSheetId="2" hidden="1">'CM SEPTIEM AREA DE VICEALCALDIA'!$B$3:$R$3</definedName>
    <definedName name="Z_609D3BA5_C526_48F5_A847_11E2D2587ACF_.wvu.FilterData" localSheetId="10" hidden="1">'CM  AGOSTO AREA DE FAMILIA'!$B$3:$R$3</definedName>
    <definedName name="Z_609D3BA5_C526_48F5_A847_11E2D2587ACF_.wvu.FilterData" localSheetId="9" hidden="1">'CM  JULIO AREA DE FAMILIA'!$B$3:$R$3</definedName>
    <definedName name="Z_609D3BA5_C526_48F5_A847_11E2D2587ACF_.wvu.FilterData" localSheetId="11" hidden="1">'CM  SEPTIEMBRE AREA DE FAMILIA'!$B$3:$R$3</definedName>
    <definedName name="Z_609D3BA5_C526_48F5_A847_11E2D2587ACF_.wvu.FilterData" localSheetId="7" hidden="1">'CM AGOST AREA SERV AL CIUDADANO'!$B$3:$R$3</definedName>
    <definedName name="Z_609D3BA5_C526_48F5_A847_11E2D2587ACF_.wvu.FilterData" localSheetId="4" hidden="1">'CM AGOST AREA SERV DE LA CIUDAD'!$B$3:$R$3</definedName>
    <definedName name="Z_609D3BA5_C526_48F5_A847_11E2D2587ACF_.wvu.FilterData" localSheetId="1" hidden="1">'CM AGOSTO AREA DE VICEALCALDIA'!$B$3:$R$3</definedName>
    <definedName name="Z_609D3BA5_C526_48F5_A847_11E2D2587ACF_.wvu.FilterData" localSheetId="0" hidden="1">'CM JULIO AREA DE VICEALCALDIA'!$B$3:$R$3</definedName>
    <definedName name="Z_609D3BA5_C526_48F5_A847_11E2D2587ACF_.wvu.FilterData" localSheetId="6" hidden="1">'CM JULIO AREA SERV AL CIUDADANO'!$B$3:$R$3</definedName>
    <definedName name="Z_609D3BA5_C526_48F5_A847_11E2D2587ACF_.wvu.FilterData" localSheetId="3" hidden="1">'CM JULIO AREA SERV DE LA CIUDAD'!$B$3:$R$3</definedName>
    <definedName name="Z_609D3BA5_C526_48F5_A847_11E2D2587ACF_.wvu.FilterData" localSheetId="5" hidden="1">'CM SEPT AREA SERV DE LA CIUDAD'!$B$3:$R$3</definedName>
    <definedName name="Z_609D3BA5_C526_48F5_A847_11E2D2587ACF_.wvu.FilterData" localSheetId="8" hidden="1">'CM SEPTI AREA SERV AL CIUDADANO'!$B$3:$R$3</definedName>
    <definedName name="Z_609D3BA5_C526_48F5_A847_11E2D2587ACF_.wvu.FilterData" localSheetId="2" hidden="1">'CM SEPTIEM AREA DE VICEALCALDIA'!$B$3:$R$3</definedName>
    <definedName name="Z_675BC84E_7EF4_48F3_A296_3561C54A03DB_.wvu.FilterData" localSheetId="10" hidden="1">'CM  AGOSTO AREA DE FAMILIA'!$B$3:$R$3</definedName>
    <definedName name="Z_675BC84E_7EF4_48F3_A296_3561C54A03DB_.wvu.FilterData" localSheetId="9" hidden="1">'CM  JULIO AREA DE FAMILIA'!$B$3:$R$3</definedName>
    <definedName name="Z_675BC84E_7EF4_48F3_A296_3561C54A03DB_.wvu.FilterData" localSheetId="11" hidden="1">'CM  SEPTIEMBRE AREA DE FAMILIA'!$B$3:$R$3</definedName>
    <definedName name="Z_675BC84E_7EF4_48F3_A296_3561C54A03DB_.wvu.FilterData" localSheetId="7" hidden="1">'CM AGOST AREA SERV AL CIUDADANO'!$B$3:$R$3</definedName>
    <definedName name="Z_675BC84E_7EF4_48F3_A296_3561C54A03DB_.wvu.FilterData" localSheetId="4" hidden="1">'CM AGOST AREA SERV DE LA CIUDAD'!$B$3:$R$3</definedName>
    <definedName name="Z_675BC84E_7EF4_48F3_A296_3561C54A03DB_.wvu.FilterData" localSheetId="1" hidden="1">'CM AGOSTO AREA DE VICEALCALDIA'!$B$3:$R$3</definedName>
    <definedName name="Z_675BC84E_7EF4_48F3_A296_3561C54A03DB_.wvu.FilterData" localSheetId="0" hidden="1">'CM JULIO AREA DE VICEALCALDIA'!$B$3:$R$3</definedName>
    <definedName name="Z_675BC84E_7EF4_48F3_A296_3561C54A03DB_.wvu.FilterData" localSheetId="6" hidden="1">'CM JULIO AREA SERV AL CIUDADANO'!$B$3:$R$3</definedName>
    <definedName name="Z_675BC84E_7EF4_48F3_A296_3561C54A03DB_.wvu.FilterData" localSheetId="3" hidden="1">'CM JULIO AREA SERV DE LA CIUDAD'!$B$3:$R$3</definedName>
    <definedName name="Z_675BC84E_7EF4_48F3_A296_3561C54A03DB_.wvu.FilterData" localSheetId="5" hidden="1">'CM SEPT AREA SERV DE LA CIUDAD'!$B$3:$R$3</definedName>
    <definedName name="Z_675BC84E_7EF4_48F3_A296_3561C54A03DB_.wvu.FilterData" localSheetId="8" hidden="1">'CM SEPTI AREA SERV AL CIUDADANO'!$B$3:$R$3</definedName>
    <definedName name="Z_675BC84E_7EF4_48F3_A296_3561C54A03DB_.wvu.FilterData" localSheetId="2" hidden="1">'CM SEPTIEM AREA DE VICEALCALDIA'!$B$3:$R$3</definedName>
    <definedName name="Z_71487AAB_6655_4222_8D6A_0285CFDFCEE7_.wvu.FilterData" localSheetId="10" hidden="1">'CM  AGOSTO AREA DE FAMILIA'!$B$3:$R$3</definedName>
    <definedName name="Z_71487AAB_6655_4222_8D6A_0285CFDFCEE7_.wvu.FilterData" localSheetId="9" hidden="1">'CM  JULIO AREA DE FAMILIA'!$B$3:$R$3</definedName>
    <definedName name="Z_71487AAB_6655_4222_8D6A_0285CFDFCEE7_.wvu.FilterData" localSheetId="11" hidden="1">'CM  SEPTIEMBRE AREA DE FAMILIA'!$B$3:$R$3</definedName>
    <definedName name="Z_71487AAB_6655_4222_8D6A_0285CFDFCEE7_.wvu.FilterData" localSheetId="7" hidden="1">'CM AGOST AREA SERV AL CIUDADANO'!$B$3:$R$3</definedName>
    <definedName name="Z_71487AAB_6655_4222_8D6A_0285CFDFCEE7_.wvu.FilterData" localSheetId="4" hidden="1">'CM AGOST AREA SERV DE LA CIUDAD'!$B$3:$R$3</definedName>
    <definedName name="Z_71487AAB_6655_4222_8D6A_0285CFDFCEE7_.wvu.FilterData" localSheetId="1" hidden="1">'CM AGOSTO AREA DE VICEALCALDIA'!$B$3:$R$3</definedName>
    <definedName name="Z_71487AAB_6655_4222_8D6A_0285CFDFCEE7_.wvu.FilterData" localSheetId="0" hidden="1">'CM JULIO AREA DE VICEALCALDIA'!$B$3:$R$3</definedName>
    <definedName name="Z_71487AAB_6655_4222_8D6A_0285CFDFCEE7_.wvu.FilterData" localSheetId="6" hidden="1">'CM JULIO AREA SERV AL CIUDADANO'!$B$3:$R$3</definedName>
    <definedName name="Z_71487AAB_6655_4222_8D6A_0285CFDFCEE7_.wvu.FilterData" localSheetId="3" hidden="1">'CM JULIO AREA SERV DE LA CIUDAD'!$B$3:$R$3</definedName>
    <definedName name="Z_71487AAB_6655_4222_8D6A_0285CFDFCEE7_.wvu.FilterData" localSheetId="5" hidden="1">'CM SEPT AREA SERV DE LA CIUDAD'!$B$3:$R$3</definedName>
    <definedName name="Z_71487AAB_6655_4222_8D6A_0285CFDFCEE7_.wvu.FilterData" localSheetId="8" hidden="1">'CM SEPTI AREA SERV AL CIUDADANO'!$B$3:$R$3</definedName>
    <definedName name="Z_71487AAB_6655_4222_8D6A_0285CFDFCEE7_.wvu.FilterData" localSheetId="2" hidden="1">'CM SEPTIEM AREA DE VICEALCALDIA'!$B$3:$R$3</definedName>
    <definedName name="Z_78F35EA2_6198_4075_8929_F7B134454FA4_.wvu.Cols" localSheetId="10" hidden="1">'CM  AGOSTO AREA DE FAMILIA'!#REF!</definedName>
    <definedName name="Z_78F35EA2_6198_4075_8929_F7B134454FA4_.wvu.Cols" localSheetId="9" hidden="1">'CM  JULIO AREA DE FAMILIA'!#REF!</definedName>
    <definedName name="Z_78F35EA2_6198_4075_8929_F7B134454FA4_.wvu.Cols" localSheetId="11" hidden="1">'CM  SEPTIEMBRE AREA DE FAMILIA'!#REF!</definedName>
    <definedName name="Z_78F35EA2_6198_4075_8929_F7B134454FA4_.wvu.Cols" localSheetId="7" hidden="1">'CM AGOST AREA SERV AL CIUDADANO'!#REF!</definedName>
    <definedName name="Z_78F35EA2_6198_4075_8929_F7B134454FA4_.wvu.Cols" localSheetId="4" hidden="1">'CM AGOST AREA SERV DE LA CIUDAD'!#REF!</definedName>
    <definedName name="Z_78F35EA2_6198_4075_8929_F7B134454FA4_.wvu.Cols" localSheetId="1" hidden="1">'CM AGOSTO AREA DE VICEALCALDIA'!#REF!</definedName>
    <definedName name="Z_78F35EA2_6198_4075_8929_F7B134454FA4_.wvu.Cols" localSheetId="0" hidden="1">'CM JULIO AREA DE VICEALCALDIA'!#REF!</definedName>
    <definedName name="Z_78F35EA2_6198_4075_8929_F7B134454FA4_.wvu.Cols" localSheetId="6" hidden="1">'CM JULIO AREA SERV AL CIUDADANO'!#REF!</definedName>
    <definedName name="Z_78F35EA2_6198_4075_8929_F7B134454FA4_.wvu.Cols" localSheetId="3" hidden="1">'CM JULIO AREA SERV DE LA CIUDAD'!#REF!</definedName>
    <definedName name="Z_78F35EA2_6198_4075_8929_F7B134454FA4_.wvu.Cols" localSheetId="5" hidden="1">'CM SEPT AREA SERV DE LA CIUDAD'!#REF!</definedName>
    <definedName name="Z_78F35EA2_6198_4075_8929_F7B134454FA4_.wvu.Cols" localSheetId="8" hidden="1">'CM SEPTI AREA SERV AL CIUDADANO'!#REF!</definedName>
    <definedName name="Z_78F35EA2_6198_4075_8929_F7B134454FA4_.wvu.Cols" localSheetId="2" hidden="1">'CM SEPTIEM AREA DE VICEALCALDIA'!#REF!</definedName>
    <definedName name="Z_78F35EA2_6198_4075_8929_F7B134454FA4_.wvu.FilterData" localSheetId="10" hidden="1">'CM  AGOSTO AREA DE FAMILIA'!$B$3:$R$3</definedName>
    <definedName name="Z_78F35EA2_6198_4075_8929_F7B134454FA4_.wvu.FilterData" localSheetId="9" hidden="1">'CM  JULIO AREA DE FAMILIA'!$B$3:$R$3</definedName>
    <definedName name="Z_78F35EA2_6198_4075_8929_F7B134454FA4_.wvu.FilterData" localSheetId="11" hidden="1">'CM  SEPTIEMBRE AREA DE FAMILIA'!$B$3:$R$3</definedName>
    <definedName name="Z_78F35EA2_6198_4075_8929_F7B134454FA4_.wvu.FilterData" localSheetId="7" hidden="1">'CM AGOST AREA SERV AL CIUDADANO'!$B$3:$R$3</definedName>
    <definedName name="Z_78F35EA2_6198_4075_8929_F7B134454FA4_.wvu.FilterData" localSheetId="4" hidden="1">'CM AGOST AREA SERV DE LA CIUDAD'!$B$3:$R$3</definedName>
    <definedName name="Z_78F35EA2_6198_4075_8929_F7B134454FA4_.wvu.FilterData" localSheetId="1" hidden="1">'CM AGOSTO AREA DE VICEALCALDIA'!$B$3:$R$3</definedName>
    <definedName name="Z_78F35EA2_6198_4075_8929_F7B134454FA4_.wvu.FilterData" localSheetId="0" hidden="1">'CM JULIO AREA DE VICEALCALDIA'!$B$3:$R$3</definedName>
    <definedName name="Z_78F35EA2_6198_4075_8929_F7B134454FA4_.wvu.FilterData" localSheetId="6" hidden="1">'CM JULIO AREA SERV AL CIUDADANO'!$B$3:$R$3</definedName>
    <definedName name="Z_78F35EA2_6198_4075_8929_F7B134454FA4_.wvu.FilterData" localSheetId="3" hidden="1">'CM JULIO AREA SERV DE LA CIUDAD'!$B$3:$R$3</definedName>
    <definedName name="Z_78F35EA2_6198_4075_8929_F7B134454FA4_.wvu.FilterData" localSheetId="5" hidden="1">'CM SEPT AREA SERV DE LA CIUDAD'!$B$3:$R$3</definedName>
    <definedName name="Z_78F35EA2_6198_4075_8929_F7B134454FA4_.wvu.FilterData" localSheetId="8" hidden="1">'CM SEPTI AREA SERV AL CIUDADANO'!$B$3:$R$3</definedName>
    <definedName name="Z_78F35EA2_6198_4075_8929_F7B134454FA4_.wvu.FilterData" localSheetId="2" hidden="1">'CM SEPTIEM AREA DE VICEALCALDIA'!$B$3:$R$3</definedName>
    <definedName name="Z_78F35EA2_6198_4075_8929_F7B134454FA4_.wvu.PrintTitles" localSheetId="10" hidden="1">'CM  AGOSTO AREA DE FAMILIA'!$3:$3</definedName>
    <definedName name="Z_78F35EA2_6198_4075_8929_F7B134454FA4_.wvu.PrintTitles" localSheetId="9" hidden="1">'CM  JULIO AREA DE FAMILIA'!$3:$3</definedName>
    <definedName name="Z_78F35EA2_6198_4075_8929_F7B134454FA4_.wvu.PrintTitles" localSheetId="11" hidden="1">'CM  SEPTIEMBRE AREA DE FAMILIA'!$3:$3</definedName>
    <definedName name="Z_78F35EA2_6198_4075_8929_F7B134454FA4_.wvu.PrintTitles" localSheetId="7" hidden="1">'CM AGOST AREA SERV AL CIUDADANO'!$3:$3</definedName>
    <definedName name="Z_78F35EA2_6198_4075_8929_F7B134454FA4_.wvu.PrintTitles" localSheetId="4" hidden="1">'CM AGOST AREA SERV DE LA CIUDAD'!$3:$3</definedName>
    <definedName name="Z_78F35EA2_6198_4075_8929_F7B134454FA4_.wvu.PrintTitles" localSheetId="1" hidden="1">'CM AGOSTO AREA DE VICEALCALDIA'!$3:$3</definedName>
    <definedName name="Z_78F35EA2_6198_4075_8929_F7B134454FA4_.wvu.PrintTitles" localSheetId="0" hidden="1">'CM JULIO AREA DE VICEALCALDIA'!$3:$3</definedName>
    <definedName name="Z_78F35EA2_6198_4075_8929_F7B134454FA4_.wvu.PrintTitles" localSheetId="6" hidden="1">'CM JULIO AREA SERV AL CIUDADANO'!$3:$3</definedName>
    <definedName name="Z_78F35EA2_6198_4075_8929_F7B134454FA4_.wvu.PrintTitles" localSheetId="3" hidden="1">'CM JULIO AREA SERV DE LA CIUDAD'!$3:$3</definedName>
    <definedName name="Z_78F35EA2_6198_4075_8929_F7B134454FA4_.wvu.PrintTitles" localSheetId="5" hidden="1">'CM SEPT AREA SERV DE LA CIUDAD'!$3:$3</definedName>
    <definedName name="Z_78F35EA2_6198_4075_8929_F7B134454FA4_.wvu.PrintTitles" localSheetId="8" hidden="1">'CM SEPTI AREA SERV AL CIUDADANO'!$3:$3</definedName>
    <definedName name="Z_78F35EA2_6198_4075_8929_F7B134454FA4_.wvu.PrintTitles" localSheetId="2" hidden="1">'CM SEPTIEM AREA DE VICEALCALDIA'!$3:$3</definedName>
    <definedName name="Z_8C0706C4_AC0B_49D5_A006_74729B020944_.wvu.FilterData" localSheetId="10" hidden="1">'CM  AGOSTO AREA DE FAMILIA'!$B$3:$R$3</definedName>
    <definedName name="Z_8C0706C4_AC0B_49D5_A006_74729B020944_.wvu.FilterData" localSheetId="9" hidden="1">'CM  JULIO AREA DE FAMILIA'!$B$3:$R$3</definedName>
    <definedName name="Z_8C0706C4_AC0B_49D5_A006_74729B020944_.wvu.FilterData" localSheetId="11" hidden="1">'CM  SEPTIEMBRE AREA DE FAMILIA'!$B$3:$R$3</definedName>
    <definedName name="Z_8C0706C4_AC0B_49D5_A006_74729B020944_.wvu.FilterData" localSheetId="7" hidden="1">'CM AGOST AREA SERV AL CIUDADANO'!$B$3:$R$3</definedName>
    <definedName name="Z_8C0706C4_AC0B_49D5_A006_74729B020944_.wvu.FilterData" localSheetId="4" hidden="1">'CM AGOST AREA SERV DE LA CIUDAD'!$B$3:$R$3</definedName>
    <definedName name="Z_8C0706C4_AC0B_49D5_A006_74729B020944_.wvu.FilterData" localSheetId="1" hidden="1">'CM AGOSTO AREA DE VICEALCALDIA'!$B$3:$R$3</definedName>
    <definedName name="Z_8C0706C4_AC0B_49D5_A006_74729B020944_.wvu.FilterData" localSheetId="0" hidden="1">'CM JULIO AREA DE VICEALCALDIA'!$B$3:$R$3</definedName>
    <definedName name="Z_8C0706C4_AC0B_49D5_A006_74729B020944_.wvu.FilterData" localSheetId="6" hidden="1">'CM JULIO AREA SERV AL CIUDADANO'!$B$3:$R$3</definedName>
    <definedName name="Z_8C0706C4_AC0B_49D5_A006_74729B020944_.wvu.FilterData" localSheetId="3" hidden="1">'CM JULIO AREA SERV DE LA CIUDAD'!$B$3:$R$3</definedName>
    <definedName name="Z_8C0706C4_AC0B_49D5_A006_74729B020944_.wvu.FilterData" localSheetId="5" hidden="1">'CM SEPT AREA SERV DE LA CIUDAD'!$B$3:$R$3</definedName>
    <definedName name="Z_8C0706C4_AC0B_49D5_A006_74729B020944_.wvu.FilterData" localSheetId="8" hidden="1">'CM SEPTI AREA SERV AL CIUDADANO'!$B$3:$R$3</definedName>
    <definedName name="Z_8C0706C4_AC0B_49D5_A006_74729B020944_.wvu.FilterData" localSheetId="2" hidden="1">'CM SEPTIEM AREA DE VICEALCALDIA'!$B$3:$R$3</definedName>
    <definedName name="Z_8DC50B43_9532_4AC3_ABB4_37C7CC107937_.wvu.FilterData" localSheetId="10" hidden="1">'CM  AGOSTO AREA DE FAMILIA'!$B$3:$R$3</definedName>
    <definedName name="Z_8DC50B43_9532_4AC3_ABB4_37C7CC107937_.wvu.FilterData" localSheetId="9" hidden="1">'CM  JULIO AREA DE FAMILIA'!$B$3:$R$3</definedName>
    <definedName name="Z_8DC50B43_9532_4AC3_ABB4_37C7CC107937_.wvu.FilterData" localSheetId="11" hidden="1">'CM  SEPTIEMBRE AREA DE FAMILIA'!$B$3:$R$3</definedName>
    <definedName name="Z_8DC50B43_9532_4AC3_ABB4_37C7CC107937_.wvu.FilterData" localSheetId="7" hidden="1">'CM AGOST AREA SERV AL CIUDADANO'!$B$3:$R$3</definedName>
    <definedName name="Z_8DC50B43_9532_4AC3_ABB4_37C7CC107937_.wvu.FilterData" localSheetId="4" hidden="1">'CM AGOST AREA SERV DE LA CIUDAD'!$B$3:$R$3</definedName>
    <definedName name="Z_8DC50B43_9532_4AC3_ABB4_37C7CC107937_.wvu.FilterData" localSheetId="1" hidden="1">'CM AGOSTO AREA DE VICEALCALDIA'!$B$3:$R$3</definedName>
    <definedName name="Z_8DC50B43_9532_4AC3_ABB4_37C7CC107937_.wvu.FilterData" localSheetId="0" hidden="1">'CM JULIO AREA DE VICEALCALDIA'!$B$3:$R$3</definedName>
    <definedName name="Z_8DC50B43_9532_4AC3_ABB4_37C7CC107937_.wvu.FilterData" localSheetId="6" hidden="1">'CM JULIO AREA SERV AL CIUDADANO'!$B$3:$R$3</definedName>
    <definedName name="Z_8DC50B43_9532_4AC3_ABB4_37C7CC107937_.wvu.FilterData" localSheetId="3" hidden="1">'CM JULIO AREA SERV DE LA CIUDAD'!$B$3:$R$3</definedName>
    <definedName name="Z_8DC50B43_9532_4AC3_ABB4_37C7CC107937_.wvu.FilterData" localSheetId="5" hidden="1">'CM SEPT AREA SERV DE LA CIUDAD'!$B$3:$R$3</definedName>
    <definedName name="Z_8DC50B43_9532_4AC3_ABB4_37C7CC107937_.wvu.FilterData" localSheetId="8" hidden="1">'CM SEPTI AREA SERV AL CIUDADANO'!$B$3:$R$3</definedName>
    <definedName name="Z_8DC50B43_9532_4AC3_ABB4_37C7CC107937_.wvu.FilterData" localSheetId="2" hidden="1">'CM SEPTIEM AREA DE VICEALCALDIA'!$B$3:$R$3</definedName>
    <definedName name="Z_97E20975_B9E9_46EB_85D9_E5F08A87ECA3_.wvu.FilterData" localSheetId="10" hidden="1">'CM  AGOSTO AREA DE FAMILIA'!$B$3:$R$3</definedName>
    <definedName name="Z_97E20975_B9E9_46EB_85D9_E5F08A87ECA3_.wvu.FilterData" localSheetId="9" hidden="1">'CM  JULIO AREA DE FAMILIA'!$B$3:$R$3</definedName>
    <definedName name="Z_97E20975_B9E9_46EB_85D9_E5F08A87ECA3_.wvu.FilterData" localSheetId="11" hidden="1">'CM  SEPTIEMBRE AREA DE FAMILIA'!$B$3:$R$3</definedName>
    <definedName name="Z_97E20975_B9E9_46EB_85D9_E5F08A87ECA3_.wvu.FilterData" localSheetId="7" hidden="1">'CM AGOST AREA SERV AL CIUDADANO'!$B$3:$R$3</definedName>
    <definedName name="Z_97E20975_B9E9_46EB_85D9_E5F08A87ECA3_.wvu.FilterData" localSheetId="4" hidden="1">'CM AGOST AREA SERV DE LA CIUDAD'!$B$3:$R$3</definedName>
    <definedName name="Z_97E20975_B9E9_46EB_85D9_E5F08A87ECA3_.wvu.FilterData" localSheetId="1" hidden="1">'CM AGOSTO AREA DE VICEALCALDIA'!$B$3:$R$3</definedName>
    <definedName name="Z_97E20975_B9E9_46EB_85D9_E5F08A87ECA3_.wvu.FilterData" localSheetId="0" hidden="1">'CM JULIO AREA DE VICEALCALDIA'!$B$3:$R$3</definedName>
    <definedName name="Z_97E20975_B9E9_46EB_85D9_E5F08A87ECA3_.wvu.FilterData" localSheetId="6" hidden="1">'CM JULIO AREA SERV AL CIUDADANO'!$B$3:$R$3</definedName>
    <definedName name="Z_97E20975_B9E9_46EB_85D9_E5F08A87ECA3_.wvu.FilterData" localSheetId="3" hidden="1">'CM JULIO AREA SERV DE LA CIUDAD'!$B$3:$R$3</definedName>
    <definedName name="Z_97E20975_B9E9_46EB_85D9_E5F08A87ECA3_.wvu.FilterData" localSheetId="5" hidden="1">'CM SEPT AREA SERV DE LA CIUDAD'!$B$3:$R$3</definedName>
    <definedName name="Z_97E20975_B9E9_46EB_85D9_E5F08A87ECA3_.wvu.FilterData" localSheetId="8" hidden="1">'CM SEPTI AREA SERV AL CIUDADANO'!$B$3:$R$3</definedName>
    <definedName name="Z_97E20975_B9E9_46EB_85D9_E5F08A87ECA3_.wvu.FilterData" localSheetId="2" hidden="1">'CM SEPTIEM AREA DE VICEALCALDIA'!$B$3:$R$3</definedName>
    <definedName name="Z_9A394179_F8FC_45FC_8298_057367BBDC8F_.wvu.Cols" localSheetId="10" hidden="1">'CM  AGOSTO AREA DE FAMILIA'!#REF!</definedName>
    <definedName name="Z_9A394179_F8FC_45FC_8298_057367BBDC8F_.wvu.Cols" localSheetId="9" hidden="1">'CM  JULIO AREA DE FAMILIA'!#REF!</definedName>
    <definedName name="Z_9A394179_F8FC_45FC_8298_057367BBDC8F_.wvu.Cols" localSheetId="11" hidden="1">'CM  SEPTIEMBRE AREA DE FAMILIA'!#REF!</definedName>
    <definedName name="Z_9A394179_F8FC_45FC_8298_057367BBDC8F_.wvu.Cols" localSheetId="7" hidden="1">'CM AGOST AREA SERV AL CIUDADANO'!#REF!</definedName>
    <definedName name="Z_9A394179_F8FC_45FC_8298_057367BBDC8F_.wvu.Cols" localSheetId="4" hidden="1">'CM AGOST AREA SERV DE LA CIUDAD'!#REF!</definedName>
    <definedName name="Z_9A394179_F8FC_45FC_8298_057367BBDC8F_.wvu.Cols" localSheetId="1" hidden="1">'CM AGOSTO AREA DE VICEALCALDIA'!#REF!</definedName>
    <definedName name="Z_9A394179_F8FC_45FC_8298_057367BBDC8F_.wvu.Cols" localSheetId="0" hidden="1">'CM JULIO AREA DE VICEALCALDIA'!#REF!</definedName>
    <definedName name="Z_9A394179_F8FC_45FC_8298_057367BBDC8F_.wvu.Cols" localSheetId="6" hidden="1">'CM JULIO AREA SERV AL CIUDADANO'!#REF!</definedName>
    <definedName name="Z_9A394179_F8FC_45FC_8298_057367BBDC8F_.wvu.Cols" localSheetId="3" hidden="1">'CM JULIO AREA SERV DE LA CIUDAD'!#REF!</definedName>
    <definedName name="Z_9A394179_F8FC_45FC_8298_057367BBDC8F_.wvu.Cols" localSheetId="5" hidden="1">'CM SEPT AREA SERV DE LA CIUDAD'!#REF!</definedName>
    <definedName name="Z_9A394179_F8FC_45FC_8298_057367BBDC8F_.wvu.Cols" localSheetId="8" hidden="1">'CM SEPTI AREA SERV AL CIUDADANO'!#REF!</definedName>
    <definedName name="Z_9A394179_F8FC_45FC_8298_057367BBDC8F_.wvu.Cols" localSheetId="2" hidden="1">'CM SEPTIEM AREA DE VICEALCALDIA'!#REF!</definedName>
    <definedName name="Z_9A394179_F8FC_45FC_8298_057367BBDC8F_.wvu.FilterData" localSheetId="10" hidden="1">'CM  AGOSTO AREA DE FAMILIA'!$B$3:$R$3</definedName>
    <definedName name="Z_9A394179_F8FC_45FC_8298_057367BBDC8F_.wvu.FilterData" localSheetId="9" hidden="1">'CM  JULIO AREA DE FAMILIA'!$B$3:$R$3</definedName>
    <definedName name="Z_9A394179_F8FC_45FC_8298_057367BBDC8F_.wvu.FilterData" localSheetId="11" hidden="1">'CM  SEPTIEMBRE AREA DE FAMILIA'!$B$3:$R$3</definedName>
    <definedName name="Z_9A394179_F8FC_45FC_8298_057367BBDC8F_.wvu.FilterData" localSheetId="7" hidden="1">'CM AGOST AREA SERV AL CIUDADANO'!$B$3:$R$3</definedName>
    <definedName name="Z_9A394179_F8FC_45FC_8298_057367BBDC8F_.wvu.FilterData" localSheetId="4" hidden="1">'CM AGOST AREA SERV DE LA CIUDAD'!$B$3:$R$3</definedName>
    <definedName name="Z_9A394179_F8FC_45FC_8298_057367BBDC8F_.wvu.FilterData" localSheetId="1" hidden="1">'CM AGOSTO AREA DE VICEALCALDIA'!$B$3:$R$3</definedName>
    <definedName name="Z_9A394179_F8FC_45FC_8298_057367BBDC8F_.wvu.FilterData" localSheetId="0" hidden="1">'CM JULIO AREA DE VICEALCALDIA'!$B$3:$R$3</definedName>
    <definedName name="Z_9A394179_F8FC_45FC_8298_057367BBDC8F_.wvu.FilterData" localSheetId="6" hidden="1">'CM JULIO AREA SERV AL CIUDADANO'!$B$3:$R$3</definedName>
    <definedName name="Z_9A394179_F8FC_45FC_8298_057367BBDC8F_.wvu.FilterData" localSheetId="3" hidden="1">'CM JULIO AREA SERV DE LA CIUDAD'!$B$3:$R$3</definedName>
    <definedName name="Z_9A394179_F8FC_45FC_8298_057367BBDC8F_.wvu.FilterData" localSheetId="5" hidden="1">'CM SEPT AREA SERV DE LA CIUDAD'!$B$3:$R$3</definedName>
    <definedName name="Z_9A394179_F8FC_45FC_8298_057367BBDC8F_.wvu.FilterData" localSheetId="8" hidden="1">'CM SEPTI AREA SERV AL CIUDADANO'!$B$3:$R$3</definedName>
    <definedName name="Z_9A394179_F8FC_45FC_8298_057367BBDC8F_.wvu.FilterData" localSheetId="2" hidden="1">'CM SEPTIEM AREA DE VICEALCALDIA'!$B$3:$R$3</definedName>
    <definedName name="Z_9A394179_F8FC_45FC_8298_057367BBDC8F_.wvu.PrintTitles" localSheetId="10" hidden="1">'CM  AGOSTO AREA DE FAMILIA'!$3:$3</definedName>
    <definedName name="Z_9A394179_F8FC_45FC_8298_057367BBDC8F_.wvu.PrintTitles" localSheetId="9" hidden="1">'CM  JULIO AREA DE FAMILIA'!$3:$3</definedName>
    <definedName name="Z_9A394179_F8FC_45FC_8298_057367BBDC8F_.wvu.PrintTitles" localSheetId="11" hidden="1">'CM  SEPTIEMBRE AREA DE FAMILIA'!$3:$3</definedName>
    <definedName name="Z_9A394179_F8FC_45FC_8298_057367BBDC8F_.wvu.PrintTitles" localSheetId="7" hidden="1">'CM AGOST AREA SERV AL CIUDADANO'!$3:$3</definedName>
    <definedName name="Z_9A394179_F8FC_45FC_8298_057367BBDC8F_.wvu.PrintTitles" localSheetId="4" hidden="1">'CM AGOST AREA SERV DE LA CIUDAD'!$3:$3</definedName>
    <definedName name="Z_9A394179_F8FC_45FC_8298_057367BBDC8F_.wvu.PrintTitles" localSheetId="1" hidden="1">'CM AGOSTO AREA DE VICEALCALDIA'!$3:$3</definedName>
    <definedName name="Z_9A394179_F8FC_45FC_8298_057367BBDC8F_.wvu.PrintTitles" localSheetId="0" hidden="1">'CM JULIO AREA DE VICEALCALDIA'!$3:$3</definedName>
    <definedName name="Z_9A394179_F8FC_45FC_8298_057367BBDC8F_.wvu.PrintTitles" localSheetId="6" hidden="1">'CM JULIO AREA SERV AL CIUDADANO'!$3:$3</definedName>
    <definedName name="Z_9A394179_F8FC_45FC_8298_057367BBDC8F_.wvu.PrintTitles" localSheetId="3" hidden="1">'CM JULIO AREA SERV DE LA CIUDAD'!$3:$3</definedName>
    <definedName name="Z_9A394179_F8FC_45FC_8298_057367BBDC8F_.wvu.PrintTitles" localSheetId="5" hidden="1">'CM SEPT AREA SERV DE LA CIUDAD'!$3:$3</definedName>
    <definedName name="Z_9A394179_F8FC_45FC_8298_057367BBDC8F_.wvu.PrintTitles" localSheetId="8" hidden="1">'CM SEPTI AREA SERV AL CIUDADANO'!$3:$3</definedName>
    <definedName name="Z_9A394179_F8FC_45FC_8298_057367BBDC8F_.wvu.PrintTitles" localSheetId="2" hidden="1">'CM SEPTIEM AREA DE VICEALCALDIA'!$3:$3</definedName>
    <definedName name="Z_C66EACCA_0909_489B_91CD_32832E296614_.wvu.FilterData" localSheetId="10" hidden="1">'CM  AGOSTO AREA DE FAMILIA'!$B$3:$R$3</definedName>
    <definedName name="Z_C66EACCA_0909_489B_91CD_32832E296614_.wvu.FilterData" localSheetId="9" hidden="1">'CM  JULIO AREA DE FAMILIA'!$B$3:$R$3</definedName>
    <definedName name="Z_C66EACCA_0909_489B_91CD_32832E296614_.wvu.FilterData" localSheetId="11" hidden="1">'CM  SEPTIEMBRE AREA DE FAMILIA'!$B$3:$R$3</definedName>
    <definedName name="Z_C66EACCA_0909_489B_91CD_32832E296614_.wvu.FilterData" localSheetId="7" hidden="1">'CM AGOST AREA SERV AL CIUDADANO'!$B$3:$R$3</definedName>
    <definedName name="Z_C66EACCA_0909_489B_91CD_32832E296614_.wvu.FilterData" localSheetId="4" hidden="1">'CM AGOST AREA SERV DE LA CIUDAD'!$B$3:$R$3</definedName>
    <definedName name="Z_C66EACCA_0909_489B_91CD_32832E296614_.wvu.FilterData" localSheetId="1" hidden="1">'CM AGOSTO AREA DE VICEALCALDIA'!$B$3:$R$3</definedName>
    <definedName name="Z_C66EACCA_0909_489B_91CD_32832E296614_.wvu.FilterData" localSheetId="0" hidden="1">'CM JULIO AREA DE VICEALCALDIA'!$B$3:$R$3</definedName>
    <definedName name="Z_C66EACCA_0909_489B_91CD_32832E296614_.wvu.FilterData" localSheetId="6" hidden="1">'CM JULIO AREA SERV AL CIUDADANO'!$B$3:$R$3</definedName>
    <definedName name="Z_C66EACCA_0909_489B_91CD_32832E296614_.wvu.FilterData" localSheetId="3" hidden="1">'CM JULIO AREA SERV DE LA CIUDAD'!$B$3:$R$3</definedName>
    <definedName name="Z_C66EACCA_0909_489B_91CD_32832E296614_.wvu.FilterData" localSheetId="5" hidden="1">'CM SEPT AREA SERV DE LA CIUDAD'!$B$3:$R$3</definedName>
    <definedName name="Z_C66EACCA_0909_489B_91CD_32832E296614_.wvu.FilterData" localSheetId="8" hidden="1">'CM SEPTI AREA SERV AL CIUDADANO'!$B$3:$R$3</definedName>
    <definedName name="Z_C66EACCA_0909_489B_91CD_32832E296614_.wvu.FilterData" localSheetId="2" hidden="1">'CM SEPTIEM AREA DE VICEALCALDIA'!$B$3:$R$3</definedName>
    <definedName name="Z_CE655D50_5E8E_4A29_9D9B_C229F3820EF8_.wvu.FilterData" localSheetId="10" hidden="1">'CM  AGOSTO AREA DE FAMILIA'!$B$3:$R$3</definedName>
    <definedName name="Z_CE655D50_5E8E_4A29_9D9B_C229F3820EF8_.wvu.FilterData" localSheetId="9" hidden="1">'CM  JULIO AREA DE FAMILIA'!$B$3:$R$3</definedName>
    <definedName name="Z_CE655D50_5E8E_4A29_9D9B_C229F3820EF8_.wvu.FilterData" localSheetId="11" hidden="1">'CM  SEPTIEMBRE AREA DE FAMILIA'!$B$3:$R$3</definedName>
    <definedName name="Z_CE655D50_5E8E_4A29_9D9B_C229F3820EF8_.wvu.FilterData" localSheetId="7" hidden="1">'CM AGOST AREA SERV AL CIUDADANO'!$B$3:$R$3</definedName>
    <definedName name="Z_CE655D50_5E8E_4A29_9D9B_C229F3820EF8_.wvu.FilterData" localSheetId="4" hidden="1">'CM AGOST AREA SERV DE LA CIUDAD'!$B$3:$R$3</definedName>
    <definedName name="Z_CE655D50_5E8E_4A29_9D9B_C229F3820EF8_.wvu.FilterData" localSheetId="1" hidden="1">'CM AGOSTO AREA DE VICEALCALDIA'!$B$3:$R$3</definedName>
    <definedName name="Z_CE655D50_5E8E_4A29_9D9B_C229F3820EF8_.wvu.FilterData" localSheetId="0" hidden="1">'CM JULIO AREA DE VICEALCALDIA'!$B$3:$R$3</definedName>
    <definedName name="Z_CE655D50_5E8E_4A29_9D9B_C229F3820EF8_.wvu.FilterData" localSheetId="6" hidden="1">'CM JULIO AREA SERV AL CIUDADANO'!$B$3:$R$3</definedName>
    <definedName name="Z_CE655D50_5E8E_4A29_9D9B_C229F3820EF8_.wvu.FilterData" localSheetId="3" hidden="1">'CM JULIO AREA SERV DE LA CIUDAD'!$B$3:$R$3</definedName>
    <definedName name="Z_CE655D50_5E8E_4A29_9D9B_C229F3820EF8_.wvu.FilterData" localSheetId="5" hidden="1">'CM SEPT AREA SERV DE LA CIUDAD'!$B$3:$R$3</definedName>
    <definedName name="Z_CE655D50_5E8E_4A29_9D9B_C229F3820EF8_.wvu.FilterData" localSheetId="8" hidden="1">'CM SEPTI AREA SERV AL CIUDADANO'!$B$3:$R$3</definedName>
    <definedName name="Z_CE655D50_5E8E_4A29_9D9B_C229F3820EF8_.wvu.FilterData" localSheetId="2" hidden="1">'CM SEPTIEM AREA DE VICEALCALDIA'!$B$3:$R$3</definedName>
    <definedName name="Z_D4DCC1F0_BD88_4BF9_BB5C_4D1FC60F1903_.wvu.FilterData" localSheetId="10" hidden="1">'CM  AGOSTO AREA DE FAMILIA'!$B$3:$R$3</definedName>
    <definedName name="Z_D4DCC1F0_BD88_4BF9_BB5C_4D1FC60F1903_.wvu.FilterData" localSheetId="9" hidden="1">'CM  JULIO AREA DE FAMILIA'!$B$3:$R$3</definedName>
    <definedName name="Z_D4DCC1F0_BD88_4BF9_BB5C_4D1FC60F1903_.wvu.FilterData" localSheetId="11" hidden="1">'CM  SEPTIEMBRE AREA DE FAMILIA'!$B$3:$R$3</definedName>
    <definedName name="Z_D4DCC1F0_BD88_4BF9_BB5C_4D1FC60F1903_.wvu.FilterData" localSheetId="7" hidden="1">'CM AGOST AREA SERV AL CIUDADANO'!$B$3:$R$3</definedName>
    <definedName name="Z_D4DCC1F0_BD88_4BF9_BB5C_4D1FC60F1903_.wvu.FilterData" localSheetId="4" hidden="1">'CM AGOST AREA SERV DE LA CIUDAD'!$B$3:$R$3</definedName>
    <definedName name="Z_D4DCC1F0_BD88_4BF9_BB5C_4D1FC60F1903_.wvu.FilterData" localSheetId="1" hidden="1">'CM AGOSTO AREA DE VICEALCALDIA'!$B$3:$R$3</definedName>
    <definedName name="Z_D4DCC1F0_BD88_4BF9_BB5C_4D1FC60F1903_.wvu.FilterData" localSheetId="0" hidden="1">'CM JULIO AREA DE VICEALCALDIA'!$B$3:$R$3</definedName>
    <definedName name="Z_D4DCC1F0_BD88_4BF9_BB5C_4D1FC60F1903_.wvu.FilterData" localSheetId="6" hidden="1">'CM JULIO AREA SERV AL CIUDADANO'!$B$3:$R$3</definedName>
    <definedName name="Z_D4DCC1F0_BD88_4BF9_BB5C_4D1FC60F1903_.wvu.FilterData" localSheetId="3" hidden="1">'CM JULIO AREA SERV DE LA CIUDAD'!$B$3:$R$3</definedName>
    <definedName name="Z_D4DCC1F0_BD88_4BF9_BB5C_4D1FC60F1903_.wvu.FilterData" localSheetId="5" hidden="1">'CM SEPT AREA SERV DE LA CIUDAD'!$B$3:$R$3</definedName>
    <definedName name="Z_D4DCC1F0_BD88_4BF9_BB5C_4D1FC60F1903_.wvu.FilterData" localSheetId="8" hidden="1">'CM SEPTI AREA SERV AL CIUDADANO'!$B$3:$R$3</definedName>
    <definedName name="Z_D4DCC1F0_BD88_4BF9_BB5C_4D1FC60F1903_.wvu.FilterData" localSheetId="2" hidden="1">'CM SEPTIEM AREA DE VICEALCALDIA'!$B$3:$R$3</definedName>
    <definedName name="Z_DD0F255F_AA8B_46DF_BB8E_D6E453171604_.wvu.FilterData" localSheetId="10" hidden="1">'CM  AGOSTO AREA DE FAMILIA'!$B$3:$R$3</definedName>
    <definedName name="Z_DD0F255F_AA8B_46DF_BB8E_D6E453171604_.wvu.FilterData" localSheetId="9" hidden="1">'CM  JULIO AREA DE FAMILIA'!$B$3:$R$3</definedName>
    <definedName name="Z_DD0F255F_AA8B_46DF_BB8E_D6E453171604_.wvu.FilterData" localSheetId="11" hidden="1">'CM  SEPTIEMBRE AREA DE FAMILIA'!$B$3:$R$3</definedName>
    <definedName name="Z_DD0F255F_AA8B_46DF_BB8E_D6E453171604_.wvu.FilterData" localSheetId="7" hidden="1">'CM AGOST AREA SERV AL CIUDADANO'!$B$3:$R$3</definedName>
    <definedName name="Z_DD0F255F_AA8B_46DF_BB8E_D6E453171604_.wvu.FilterData" localSheetId="4" hidden="1">'CM AGOST AREA SERV DE LA CIUDAD'!$B$3:$R$3</definedName>
    <definedName name="Z_DD0F255F_AA8B_46DF_BB8E_D6E453171604_.wvu.FilterData" localSheetId="1" hidden="1">'CM AGOSTO AREA DE VICEALCALDIA'!$B$3:$R$3</definedName>
    <definedName name="Z_DD0F255F_AA8B_46DF_BB8E_D6E453171604_.wvu.FilterData" localSheetId="0" hidden="1">'CM JULIO AREA DE VICEALCALDIA'!$B$3:$R$3</definedName>
    <definedName name="Z_DD0F255F_AA8B_46DF_BB8E_D6E453171604_.wvu.FilterData" localSheetId="6" hidden="1">'CM JULIO AREA SERV AL CIUDADANO'!$B$3:$R$3</definedName>
    <definedName name="Z_DD0F255F_AA8B_46DF_BB8E_D6E453171604_.wvu.FilterData" localSheetId="3" hidden="1">'CM JULIO AREA SERV DE LA CIUDAD'!$B$3:$R$3</definedName>
    <definedName name="Z_DD0F255F_AA8B_46DF_BB8E_D6E453171604_.wvu.FilterData" localSheetId="5" hidden="1">'CM SEPT AREA SERV DE LA CIUDAD'!$B$3:$R$3</definedName>
    <definedName name="Z_DD0F255F_AA8B_46DF_BB8E_D6E453171604_.wvu.FilterData" localSheetId="8" hidden="1">'CM SEPTI AREA SERV AL CIUDADANO'!$B$3:$R$3</definedName>
    <definedName name="Z_DD0F255F_AA8B_46DF_BB8E_D6E453171604_.wvu.FilterData" localSheetId="2" hidden="1">'CM SEPTIEM AREA DE VICEALCALDIA'!$B$3:$R$3</definedName>
    <definedName name="Z_E873973D_8014_4DF6_AC93_7FE18DFD4738_.wvu.FilterData" localSheetId="10" hidden="1">'CM  AGOSTO AREA DE FAMILIA'!$B$3:$R$3</definedName>
    <definedName name="Z_E873973D_8014_4DF6_AC93_7FE18DFD4738_.wvu.FilterData" localSheetId="9" hidden="1">'CM  JULIO AREA DE FAMILIA'!$B$3:$R$3</definedName>
    <definedName name="Z_E873973D_8014_4DF6_AC93_7FE18DFD4738_.wvu.FilterData" localSheetId="11" hidden="1">'CM  SEPTIEMBRE AREA DE FAMILIA'!$B$3:$R$3</definedName>
    <definedName name="Z_E873973D_8014_4DF6_AC93_7FE18DFD4738_.wvu.FilterData" localSheetId="7" hidden="1">'CM AGOST AREA SERV AL CIUDADANO'!$B$3:$R$3</definedName>
    <definedName name="Z_E873973D_8014_4DF6_AC93_7FE18DFD4738_.wvu.FilterData" localSheetId="4" hidden="1">'CM AGOST AREA SERV DE LA CIUDAD'!$B$3:$R$3</definedName>
    <definedName name="Z_E873973D_8014_4DF6_AC93_7FE18DFD4738_.wvu.FilterData" localSheetId="1" hidden="1">'CM AGOSTO AREA DE VICEALCALDIA'!$B$3:$R$3</definedName>
    <definedName name="Z_E873973D_8014_4DF6_AC93_7FE18DFD4738_.wvu.FilterData" localSheetId="0" hidden="1">'CM JULIO AREA DE VICEALCALDIA'!$B$3:$R$3</definedName>
    <definedName name="Z_E873973D_8014_4DF6_AC93_7FE18DFD4738_.wvu.FilterData" localSheetId="6" hidden="1">'CM JULIO AREA SERV AL CIUDADANO'!$B$3:$R$3</definedName>
    <definedName name="Z_E873973D_8014_4DF6_AC93_7FE18DFD4738_.wvu.FilterData" localSheetId="3" hidden="1">'CM JULIO AREA SERV DE LA CIUDAD'!$B$3:$R$3</definedName>
    <definedName name="Z_E873973D_8014_4DF6_AC93_7FE18DFD4738_.wvu.FilterData" localSheetId="5" hidden="1">'CM SEPT AREA SERV DE LA CIUDAD'!$B$3:$R$3</definedName>
    <definedName name="Z_E873973D_8014_4DF6_AC93_7FE18DFD4738_.wvu.FilterData" localSheetId="8" hidden="1">'CM SEPTI AREA SERV AL CIUDADANO'!$B$3:$R$3</definedName>
    <definedName name="Z_E873973D_8014_4DF6_AC93_7FE18DFD4738_.wvu.FilterData" localSheetId="2" hidden="1">'CM SEPTIEM AREA DE VICEALCALDIA'!$B$3:$R$3</definedName>
    <definedName name="Z_FF3A9981_C18D_4856_A9EE_0C4997D5C7DE_.wvu.FilterData" localSheetId="10" hidden="1">'CM  AGOSTO AREA DE FAMILIA'!$B$3:$R$3</definedName>
    <definedName name="Z_FF3A9981_C18D_4856_A9EE_0C4997D5C7DE_.wvu.FilterData" localSheetId="9" hidden="1">'CM  JULIO AREA DE FAMILIA'!$B$3:$R$3</definedName>
    <definedName name="Z_FF3A9981_C18D_4856_A9EE_0C4997D5C7DE_.wvu.FilterData" localSheetId="11" hidden="1">'CM  SEPTIEMBRE AREA DE FAMILIA'!$B$3:$R$3</definedName>
    <definedName name="Z_FF3A9981_C18D_4856_A9EE_0C4997D5C7DE_.wvu.FilterData" localSheetId="7" hidden="1">'CM AGOST AREA SERV AL CIUDADANO'!$B$3:$R$3</definedName>
    <definedName name="Z_FF3A9981_C18D_4856_A9EE_0C4997D5C7DE_.wvu.FilterData" localSheetId="4" hidden="1">'CM AGOST AREA SERV DE LA CIUDAD'!$B$3:$R$3</definedName>
    <definedName name="Z_FF3A9981_C18D_4856_A9EE_0C4997D5C7DE_.wvu.FilterData" localSheetId="1" hidden="1">'CM AGOSTO AREA DE VICEALCALDIA'!$B$3:$R$3</definedName>
    <definedName name="Z_FF3A9981_C18D_4856_A9EE_0C4997D5C7DE_.wvu.FilterData" localSheetId="0" hidden="1">'CM JULIO AREA DE VICEALCALDIA'!$B$3:$R$3</definedName>
    <definedName name="Z_FF3A9981_C18D_4856_A9EE_0C4997D5C7DE_.wvu.FilterData" localSheetId="6" hidden="1">'CM JULIO AREA SERV AL CIUDADANO'!$B$3:$R$3</definedName>
    <definedName name="Z_FF3A9981_C18D_4856_A9EE_0C4997D5C7DE_.wvu.FilterData" localSheetId="3" hidden="1">'CM JULIO AREA SERV DE LA CIUDAD'!$B$3:$R$3</definedName>
    <definedName name="Z_FF3A9981_C18D_4856_A9EE_0C4997D5C7DE_.wvu.FilterData" localSheetId="5" hidden="1">'CM SEPT AREA SERV DE LA CIUDAD'!$B$3:$R$3</definedName>
    <definedName name="Z_FF3A9981_C18D_4856_A9EE_0C4997D5C7DE_.wvu.FilterData" localSheetId="8" hidden="1">'CM SEPTI AREA SERV AL CIUDADANO'!$B$3:$R$3</definedName>
    <definedName name="Z_FF3A9981_C18D_4856_A9EE_0C4997D5C7DE_.wvu.FilterData" localSheetId="2" hidden="1">'CM SEPTIEM AREA DE VICEALCALDIA'!$B$3:$R$3</definedName>
  </definedNames>
  <calcPr calcId="162913"/>
</workbook>
</file>

<file path=xl/calcChain.xml><?xml version="1.0" encoding="utf-8"?>
<calcChain xmlns="http://schemas.openxmlformats.org/spreadsheetml/2006/main">
  <c r="H29" i="19" l="1"/>
  <c r="F29" i="19"/>
  <c r="H28" i="19"/>
  <c r="F28" i="19"/>
  <c r="H27" i="19"/>
  <c r="F27" i="19"/>
  <c r="H26" i="19"/>
  <c r="F26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19" i="19"/>
  <c r="F19" i="19"/>
  <c r="H18" i="19"/>
  <c r="F18" i="19"/>
  <c r="H17" i="19"/>
  <c r="F17" i="19"/>
  <c r="H16" i="19"/>
  <c r="F16" i="19"/>
  <c r="H15" i="19"/>
  <c r="F15" i="19"/>
  <c r="H13" i="19"/>
  <c r="F13" i="19"/>
  <c r="F12" i="19"/>
  <c r="H12" i="19" s="1"/>
  <c r="F11" i="19"/>
  <c r="H11" i="19" s="1"/>
  <c r="F10" i="19"/>
  <c r="G10" i="19" s="1"/>
  <c r="I10" i="19" s="1"/>
  <c r="F9" i="19"/>
  <c r="H9" i="19" s="1"/>
  <c r="F8" i="19"/>
  <c r="H8" i="19" s="1"/>
  <c r="F7" i="19"/>
  <c r="H7" i="19" s="1"/>
  <c r="F6" i="19"/>
  <c r="H6" i="19" s="1"/>
  <c r="F5" i="19"/>
  <c r="H5" i="19" s="1"/>
  <c r="H4" i="19"/>
  <c r="I4" i="19" s="1"/>
  <c r="F4" i="19"/>
  <c r="G6" i="19" l="1"/>
  <c r="I6" i="19" s="1"/>
  <c r="G8" i="19"/>
  <c r="I8" i="19" s="1"/>
  <c r="G12" i="19"/>
  <c r="I12" i="19" s="1"/>
  <c r="H10" i="19"/>
  <c r="G4" i="19"/>
  <c r="G5" i="19"/>
  <c r="I5" i="19" s="1"/>
  <c r="G7" i="19"/>
  <c r="I7" i="19" s="1"/>
  <c r="G9" i="19"/>
  <c r="I9" i="19" s="1"/>
  <c r="G11" i="19"/>
  <c r="I11" i="19" s="1"/>
  <c r="H4" i="18" l="1"/>
  <c r="I4" i="18" s="1"/>
  <c r="F4" i="18"/>
  <c r="G4" i="18" s="1"/>
</calcChain>
</file>

<file path=xl/sharedStrings.xml><?xml version="1.0" encoding="utf-8"?>
<sst xmlns="http://schemas.openxmlformats.org/spreadsheetml/2006/main" count="2048" uniqueCount="851">
  <si>
    <t>TIPO DE CONTRATO</t>
  </si>
  <si>
    <t>ADJUDICATARIO</t>
  </si>
  <si>
    <t>Nº REFERENCIA</t>
  </si>
  <si>
    <t>OBJETO DEL CONTRATO</t>
  </si>
  <si>
    <t>PRECIO DE ADJUDICACIÓN SIN IVA</t>
  </si>
  <si>
    <t>PUBLICIDAD DE LICITACIÓN 
(SI/NO)</t>
  </si>
  <si>
    <t>PETICIÓN DE OFERTAS 
(SI/NO)</t>
  </si>
  <si>
    <t>NACIONALIDAD DEL ADJUDICATARIO</t>
  </si>
  <si>
    <t>N.I.F. ADJUDICATARIO</t>
  </si>
  <si>
    <t>SUMINISTROS</t>
  </si>
  <si>
    <t>SERVICIOS</t>
  </si>
  <si>
    <t>OBRAS</t>
  </si>
  <si>
    <t>DURACIÓN MESES</t>
  </si>
  <si>
    <t xml:space="preserve">IMPORTE DE LICITACIÓN SIN IVA </t>
  </si>
  <si>
    <t>IVA
LICITACIÓN</t>
  </si>
  <si>
    <t>IVA ADJUDICACIÓN</t>
  </si>
  <si>
    <t>FECHA DE APROBACIÓN DEL GASTO/FECHA DE ADJUDICACIÓN 
(DD/MM/AAAA)</t>
  </si>
  <si>
    <t>FECHA PUBLICIDAD EN PERFIL</t>
  </si>
  <si>
    <t>FECHA PUBLICACIÓN PLATAFORMA CONTRATACIÓN</t>
  </si>
  <si>
    <t>FECHA OTROS</t>
  </si>
  <si>
    <t>SI</t>
  </si>
  <si>
    <t>NO</t>
  </si>
  <si>
    <t>ES</t>
  </si>
  <si>
    <t>ASS/2020/291 JUNIO 2020</t>
  </si>
  <si>
    <t>RAMOS MUÑOZ ALFONSO</t>
  </si>
  <si>
    <t>07216971P</t>
  </si>
  <si>
    <t>ADQUISICIÓN DE MEDICAMENTOS Y PRODUCTOS FARMACÉUTICOS PARA AYUDAS DE EMERGENCIA SOCIAL</t>
  </si>
  <si>
    <t>B78530425</t>
  </si>
  <si>
    <t>RIEGO TURF SL</t>
  </si>
  <si>
    <t>B86453677</t>
  </si>
  <si>
    <t>SOLUCIONES ARANTIS SLL</t>
  </si>
  <si>
    <t>A78111549</t>
  </si>
  <si>
    <t>MOYPE SPORT SA</t>
  </si>
  <si>
    <t>B86487659</t>
  </si>
  <si>
    <t>CONTROL DE MANTENIMIENTOS Y OBRAS SL</t>
  </si>
  <si>
    <t>B88540786</t>
  </si>
  <si>
    <t>FERRETERIA MAGAR SL</t>
  </si>
  <si>
    <t>B48904668</t>
  </si>
  <si>
    <t>DISTRIBUCIONES DE EQUIPAMIENTOS MEDICOS</t>
  </si>
  <si>
    <t>A83140012</t>
  </si>
  <si>
    <t>DRÄGER SAFETY HISPANIA SA</t>
  </si>
  <si>
    <t>B81219933</t>
  </si>
  <si>
    <t>BOTRAN SL</t>
  </si>
  <si>
    <t>B86208824</t>
  </si>
  <si>
    <t>SRCL CONSENUR SL</t>
  </si>
  <si>
    <t>A28346245</t>
  </si>
  <si>
    <t>JOFEG SA</t>
  </si>
  <si>
    <t>B28376085</t>
  </si>
  <si>
    <t>ALMACENES GAYO SL</t>
  </si>
  <si>
    <t>A28466548</t>
  </si>
  <si>
    <t>CONALSA</t>
  </si>
  <si>
    <t>A79469508</t>
  </si>
  <si>
    <t>A78479276</t>
  </si>
  <si>
    <t>COPIADORAS INNOVADAS SA</t>
  </si>
  <si>
    <t>ALIMENTACIÓN SERVICIOS PROTOCOLARIOS</t>
  </si>
  <si>
    <t>A28017895</t>
  </si>
  <si>
    <t>EL CORTE INGLÉS S.A.</t>
  </si>
  <si>
    <t>A28769222</t>
  </si>
  <si>
    <t>INSPECCIÓN TÉCNICA DEL TRANSPORTE S.A.</t>
  </si>
  <si>
    <t>B88059506</t>
  </si>
  <si>
    <t>PROGAS OBRAS Y SERVICIOS INTEGRALES SL</t>
  </si>
  <si>
    <t>B85553725</t>
  </si>
  <si>
    <t>B13049192</t>
  </si>
  <si>
    <t>COMERCIAL CORRALES SL</t>
  </si>
  <si>
    <t>B83524488</t>
  </si>
  <si>
    <t>INIZSA 2003 SL</t>
  </si>
  <si>
    <t>B86555885</t>
  </si>
  <si>
    <t>SAN SEGUNDO INFRAESTRUCTURAS SL</t>
  </si>
  <si>
    <t>B85434330</t>
  </si>
  <si>
    <t>B83375857</t>
  </si>
  <si>
    <t>B05197702</t>
  </si>
  <si>
    <t>EQUIPAMIENTOS POLICIALES SL</t>
  </si>
  <si>
    <t>B61566006</t>
  </si>
  <si>
    <t>BASTOS MEDICAL SL</t>
  </si>
  <si>
    <t>A58001686</t>
  </si>
  <si>
    <t>BARNA IMPORT MEDICA SA</t>
  </si>
  <si>
    <t>B79415618</t>
  </si>
  <si>
    <t>ARTESA SL</t>
  </si>
  <si>
    <t>A59845875</t>
  </si>
  <si>
    <t>ADQUISICIÓN PRODUCTOS FARMACÉUTICOS SEAPA</t>
  </si>
  <si>
    <t>00650532T</t>
  </si>
  <si>
    <t>DE HARO MARTINEZ GINES</t>
  </si>
  <si>
    <t>G85909901</t>
  </si>
  <si>
    <t>B87084034</t>
  </si>
  <si>
    <t>PROYECTOS CONSTRUTEL SL</t>
  </si>
  <si>
    <t>B87154563</t>
  </si>
  <si>
    <t>BICIDA HIGIENE AMBIENTAL SL</t>
  </si>
  <si>
    <t>B87367413</t>
  </si>
  <si>
    <t>VISIOTIC SOLUCIONES SL</t>
  </si>
  <si>
    <t>01890551C</t>
  </si>
  <si>
    <t>A79206223</t>
  </si>
  <si>
    <t>LYRECO ESPAÑA SA</t>
  </si>
  <si>
    <t>A81955874</t>
  </si>
  <si>
    <t>B85893279</t>
  </si>
  <si>
    <t>CARPIL SA</t>
  </si>
  <si>
    <t>B82039637</t>
  </si>
  <si>
    <t>B82222316</t>
  </si>
  <si>
    <t>JARDINERÍA POZUELO S.L.</t>
  </si>
  <si>
    <t>OTROS</t>
  </si>
  <si>
    <t>B83171108</t>
  </si>
  <si>
    <t>CONSTRUCCIONES CORNIJAL MADRID SL</t>
  </si>
  <si>
    <t>B28744928</t>
  </si>
  <si>
    <t>ITALI-DOOR SL</t>
  </si>
  <si>
    <t>B85596914</t>
  </si>
  <si>
    <t>AGORA INGENIERIA SERVICIOS Y PREVENCION SL</t>
  </si>
  <si>
    <t>B83333799</t>
  </si>
  <si>
    <t>URBATEC CONSULTORES SL</t>
  </si>
  <si>
    <t>B84324748</t>
  </si>
  <si>
    <t>BOMBAS ELEVADORAS AGUAS SL</t>
  </si>
  <si>
    <t>20258233V</t>
  </si>
  <si>
    <t>DE SIMON GARCIA RAFAEL</t>
  </si>
  <si>
    <t>EL CORTE INGLES SA</t>
  </si>
  <si>
    <t>B82404005</t>
  </si>
  <si>
    <t>SUMINISTROS ESPECIALES DOTES SL</t>
  </si>
  <si>
    <t>B70410956</t>
  </si>
  <si>
    <t>SIBUCU 360 SL</t>
  </si>
  <si>
    <t>SUMINISTRO</t>
  </si>
  <si>
    <t>SERVICIO</t>
  </si>
  <si>
    <t>07219895B</t>
  </si>
  <si>
    <t>BERMEJO GARCIA LOURDES</t>
  </si>
  <si>
    <t>B60343076</t>
  </si>
  <si>
    <t>OMEGA PERIPHERALS SL</t>
  </si>
  <si>
    <t>00801417M</t>
  </si>
  <si>
    <t>MARTOS ALVAREZ Mª ISABEL * FLORISTERIA LOS CLAVELES</t>
  </si>
  <si>
    <t>UBB/2020/57</t>
  </si>
  <si>
    <t>REALIZACIÓN DE 2 TALLERES INFANTILES ONLINE "BIBLIOTECA EN CASA" MAYO</t>
  </si>
  <si>
    <t>50888513R</t>
  </si>
  <si>
    <t>GUSTAVO OTERO RAMOS</t>
  </si>
  <si>
    <t>UBB/2020/61</t>
  </si>
  <si>
    <t>1 SESIÓN DE CUENTACUENTOS ONLINE "BIBLIOTECA EN CASA" MAYO</t>
  </si>
  <si>
    <t>09754716W</t>
  </si>
  <si>
    <t>MARÍA CRISTINA HERREROS FERREIRA</t>
  </si>
  <si>
    <t>UBB/2020/62</t>
  </si>
  <si>
    <t>CELEBRACIÓN DE 3 CUENTACUENTOS Y TALLERES ONLINE "BIBLIOTECA EN CASA" ABRIL-MAYO</t>
  </si>
  <si>
    <t>01925853V</t>
  </si>
  <si>
    <t>DANIEL TORNERO ROJO</t>
  </si>
  <si>
    <t>UBB/2020/63</t>
  </si>
  <si>
    <t>CELEBRACIÓN DE 1 SESIÓN DE CUENTACUENTOS P. 22 DE OCT 2020 BCAS</t>
  </si>
  <si>
    <t>G54727094</t>
  </si>
  <si>
    <t>ASOCIACIÓN CULTURAL TEATRALIZARTE</t>
  </si>
  <si>
    <t>UBB/2020/65</t>
  </si>
  <si>
    <t>CELEBRACIÓN DE TALLERES SEMANALES ONLINE POESÍA CONTEMPORANEA</t>
  </si>
  <si>
    <t>50430763C</t>
  </si>
  <si>
    <t>JESÚS LUIS GARCÍA LORENZO</t>
  </si>
  <si>
    <t>UCO/2020/1825</t>
  </si>
  <si>
    <t>I.T.V. PARQUE MÓVIL MUNICIPAL</t>
  </si>
  <si>
    <t>RIG/2020/86</t>
  </si>
  <si>
    <t>CURSO ENTRENAMIENTO FUNCIONAL</t>
  </si>
  <si>
    <t>B85956944</t>
  </si>
  <si>
    <t>PROWELLNESS</t>
  </si>
  <si>
    <t>RIG/2020/91</t>
  </si>
  <si>
    <t>REPARACIÓN DESTRUCTORA DE PAPEL</t>
  </si>
  <si>
    <t>T.E.R.</t>
  </si>
  <si>
    <t>RIG/2020/92</t>
  </si>
  <si>
    <t>EQUIPOS DE PROTECCIÓN INDIVIDUAL BRIGADA</t>
  </si>
  <si>
    <t>RIG/2020/90</t>
  </si>
  <si>
    <t>TEST PCR Y DIAGNÓSTICOS</t>
  </si>
  <si>
    <t>SYNLAB DIAGNÓSTICOS GLOBALES S.A.U.</t>
  </si>
  <si>
    <t>RIG/2020/84</t>
  </si>
  <si>
    <t>MASCARILLAS PREVENCIÓN COVID 19</t>
  </si>
  <si>
    <t>SIBUCU 360 S.L.</t>
  </si>
  <si>
    <t>UCO/2019/4176</t>
  </si>
  <si>
    <t>PRODUCTOS FARMACÉUTICOS</t>
  </si>
  <si>
    <t>BASTOS MEDICAL, SL</t>
  </si>
  <si>
    <t>UNI/2020/107</t>
  </si>
  <si>
    <t xml:space="preserve">CABLEADO USB Y HDMI_x000D_
</t>
  </si>
  <si>
    <t>B81384414</t>
  </si>
  <si>
    <t>CENTRO INFORMÁTICO POZUELO SL</t>
  </si>
  <si>
    <t>UNI/2020/113</t>
  </si>
  <si>
    <t>KIT DE  DE RODILLOS PARA REPARACIÓN DE ESCÁNERES</t>
  </si>
  <si>
    <t>UNI/2020/120</t>
  </si>
  <si>
    <t xml:space="preserve">ADQUISICIÓN DE 20 AURICULARES. </t>
  </si>
  <si>
    <t>A82018474</t>
  </si>
  <si>
    <t>TELEFONICA DE ESPAÑA SA</t>
  </si>
  <si>
    <t>UNI/2020/122</t>
  </si>
  <si>
    <t>ADQUISICIÓN DE WEBCAM Y MINIORDENADORES.</t>
  </si>
  <si>
    <t>UNI/2020/121</t>
  </si>
  <si>
    <t xml:space="preserve">CAMARA LOGITECH HD WEBCAM. </t>
  </si>
  <si>
    <t>UCO/2020/1694</t>
  </si>
  <si>
    <t>CONECTORES PARA SWITCH</t>
  </si>
  <si>
    <t>UCO/2020/1931</t>
  </si>
  <si>
    <t>MANTENIMIENTO APLICACIÓN AYUNJOB. SEGUNDO TRIMESTRE EJERCICIO 2020.</t>
  </si>
  <si>
    <t>B80802374</t>
  </si>
  <si>
    <t>AVANSIS INTEGRACION SL</t>
  </si>
  <si>
    <t>UDE/2020/1031</t>
  </si>
  <si>
    <t>MONTAJE DE CARPAS EN EL MERCADILLO MUNICIPAL</t>
  </si>
  <si>
    <t>B84108513</t>
  </si>
  <si>
    <t>WORKOUT EVENTS, S.L</t>
  </si>
  <si>
    <t>UDE/2020/1030</t>
  </si>
  <si>
    <t>BANDEROLAS MERCADILLO MUNICIPAL</t>
  </si>
  <si>
    <t>ALGOMAS EDICION DIGITAL SL</t>
  </si>
  <si>
    <t>UEM/2020/9</t>
  </si>
  <si>
    <t xml:space="preserve">SERVICIO DE ASESORAMIENTO JURIDICO LABORAL </t>
  </si>
  <si>
    <t>70738630Z</t>
  </si>
  <si>
    <t>MARTA SOS CESPEDES</t>
  </si>
  <si>
    <t>UPC/2020/67</t>
  </si>
  <si>
    <t>DOS SUSCRIPCIONES PRENSA DIGITAL:  “ABC”, “EL PAÍS” Y “LA RAZÓN, DEL 17 DE JULIO DE 2020 A 16 DE JULIO DE 2021.</t>
  </si>
  <si>
    <t>B86195922</t>
  </si>
  <si>
    <t>SOCIEDAD GESTORA DE LA PLATAFORMA TECNOLOGICA SL</t>
  </si>
  <si>
    <t>UCO/2020/316</t>
  </si>
  <si>
    <t>INSERCIÓN DE BANNER LATERAL EN LA VOZ DE POZUELO CAMPAÑA DE NAVIDAD</t>
  </si>
  <si>
    <t>52990140A</t>
  </si>
  <si>
    <t>ESTEBAN CABREROS LOURDES</t>
  </si>
  <si>
    <t>UPC/2020/61</t>
  </si>
  <si>
    <t>IMPRESIÓN CARTELES CAMPAÑA CONCIENCIACIÓN USO MASCARILLA COVID</t>
  </si>
  <si>
    <t>B83969170</t>
  </si>
  <si>
    <t>FRAGMA ESPACIOS S.L.</t>
  </si>
  <si>
    <t>UPC/2020/63</t>
  </si>
  <si>
    <t>DISTRIBUCIÓN REVISTA JULIO-AGOSTO 2020</t>
  </si>
  <si>
    <t>CON B DE BUZONE0</t>
  </si>
  <si>
    <t>UCO/2020/1636</t>
  </si>
  <si>
    <t>IMPRESIÓN DIPLOMAS PERSONALIZADOS Y SOBRES CAMPAÑA INFANTIL COVID 19</t>
  </si>
  <si>
    <t>B80449929</t>
  </si>
  <si>
    <t>IMPRESSION ARTES GRAFICAS SL</t>
  </si>
  <si>
    <t>UCO/2020/832</t>
  </si>
  <si>
    <t>ADQUISICIÓN CAMBIADORES DE BEBÉS PARA ASEOS DE ACCESO AL PÚBLICO EN LAS DEPENDENCIAS MUNICIPALES</t>
  </si>
  <si>
    <t>B79033700</t>
  </si>
  <si>
    <t>EURODEL HARPAS SL</t>
  </si>
  <si>
    <t>AREA  DE VICEALCALDÍA Y POZUELO 2030-JULIO</t>
  </si>
  <si>
    <t>UNI/2020/124</t>
  </si>
  <si>
    <t>CONTRATACION DE SISTEMA DE CITA PREVIA PARA C. ATENCIÓN AL CIUDADANO</t>
  </si>
  <si>
    <t>B18865253</t>
  </si>
  <si>
    <t>ATISOLUCIONES DISEÑO DE SISTEMAS ELECTRONICOS SL</t>
  </si>
  <si>
    <t>UCO/2020/1674</t>
  </si>
  <si>
    <t xml:space="preserve">ESCUELA DE FORMACIÓN ON LINE DE HABILIDADES ORIENTADAS AL EMPLEO </t>
  </si>
  <si>
    <t>B87374146</t>
  </si>
  <si>
    <t>CORE MKT S.L</t>
  </si>
  <si>
    <t>UEM/2020/60</t>
  </si>
  <si>
    <t>II PROGRAMA DE FORMACIÓN VIRTUAL PROFESIONAL 2020</t>
  </si>
  <si>
    <t>GRUPO CONFORSA, ANALISIS DESARROLLO Y FORMACION S.A</t>
  </si>
  <si>
    <t>UCO/2020/1954</t>
  </si>
  <si>
    <t>UCO/2020/1957</t>
  </si>
  <si>
    <t>UCO/2020/1980</t>
  </si>
  <si>
    <t>GEL HIDROALCOHÓLICO</t>
  </si>
  <si>
    <t>A28116176</t>
  </si>
  <si>
    <t>BEIERSDORF S.A.</t>
  </si>
  <si>
    <t>UCO/2020/2095</t>
  </si>
  <si>
    <t>UCO/2020/1940</t>
  </si>
  <si>
    <t>EQUIPOS PROTECCIÓN INDIVIDUAL BRIGADAS</t>
  </si>
  <si>
    <t>A08472276</t>
  </si>
  <si>
    <t>WURTH ESPAÑA S.A.</t>
  </si>
  <si>
    <t>UCO/2020/828</t>
  </si>
  <si>
    <t>IMPRESIÓN CARTELES, TRÍPTICOS Y FLYERS</t>
  </si>
  <si>
    <t>SUMINISTROS INTEGRALES DISTRIPAPER</t>
  </si>
  <si>
    <t>IPR/2020/20</t>
  </si>
  <si>
    <t>PRODUCCIÓN, REALIZACIÓN, MONTAJE Y POSTPRODUCCIÓN VÍDEO PARA FOMENTAR COMPRA EN COMERCIOS</t>
  </si>
  <si>
    <t>J87754321</t>
  </si>
  <si>
    <t>KULT CULTURE SC</t>
  </si>
  <si>
    <t>CMP/2020/29</t>
  </si>
  <si>
    <t>ADQUISICIÓN DE CONSULTAS E INFORMES DE DEUDAS DE EMPRESAS A INFORMA D&amp;B, S.A.</t>
  </si>
  <si>
    <t>A80192727</t>
  </si>
  <si>
    <t>INFORMA D&amp;B SA</t>
  </si>
  <si>
    <t>CMP/2020/30</t>
  </si>
  <si>
    <t>AMPLIACIÓN COBERTURA EXPOSICIÓN MUJERES ARTISTAS</t>
  </si>
  <si>
    <t>W01856881</t>
  </si>
  <si>
    <t>HISCOX SA</t>
  </si>
  <si>
    <t>CMP/2020/31</t>
  </si>
  <si>
    <t>ADQUISICIÓN DE DOS MICROONDAS</t>
  </si>
  <si>
    <t>IPR/2020/13</t>
  </si>
  <si>
    <t>ACTIVIDADES DINAMIZACIÓN Y APOYO GASTRONOMICO IV FERIA DE COMERCIO Y OCIO</t>
  </si>
  <si>
    <t>G85903839</t>
  </si>
  <si>
    <t>ASOCIACION DE COMERCIANTES DE POZUELO CALIDAD</t>
  </si>
  <si>
    <t>IPR/2020/14</t>
  </si>
  <si>
    <t>BANDEJAS BODAS DE ORO</t>
  </si>
  <si>
    <t>E81470015</t>
  </si>
  <si>
    <t>GRENIER JOYEROS COMUNIDAD DE BIENES</t>
  </si>
  <si>
    <t>IPR/2020/16</t>
  </si>
  <si>
    <t>MEDALLA Y PIN CONCEJAL</t>
  </si>
  <si>
    <t>IPR/2020/17</t>
  </si>
  <si>
    <t>CORONA DE LAUREL ANIVERSARIO MIGUEL ANGEL BLANCO</t>
  </si>
  <si>
    <t>IPR/2020/18</t>
  </si>
  <si>
    <t>RAMOS Y CORONAS DE FLORES</t>
  </si>
  <si>
    <t>IPR/2020/19</t>
  </si>
  <si>
    <t>MASCARILLAS DE TELA PERSONALIZADAS</t>
  </si>
  <si>
    <t>B86241759</t>
  </si>
  <si>
    <t>EUREDA TEXTIL SL</t>
  </si>
  <si>
    <t>AREA  DE VICEALCALDÍA Y POZUELO 2030-AGOSTO</t>
  </si>
  <si>
    <t>UCO/2020/2430</t>
  </si>
  <si>
    <t>CURSO GUÍA CANINO DETECCIÓN DROGAS</t>
  </si>
  <si>
    <t>52347378E</t>
  </si>
  <si>
    <t>RAQUEL SÁNCHEZ LÓPEZ</t>
  </si>
  <si>
    <t>UPR/2020/6</t>
  </si>
  <si>
    <t>MANTENIMIENTO VEHÍCULO PARQUE MÓVIL (KÍA SOUL)</t>
  </si>
  <si>
    <t>B85191807</t>
  </si>
  <si>
    <t>CAETANO MÓVIL S.L.U.</t>
  </si>
  <si>
    <t>RIG/2020/102</t>
  </si>
  <si>
    <t>ADQUISICIÓN MASCARILLAS QUIRÚRGICAS 3 CAPAS</t>
  </si>
  <si>
    <t>B86783412</t>
  </si>
  <si>
    <t>EXEO SOLUCIONES LOGÍSTICAS S.L.</t>
  </si>
  <si>
    <t>RIG/2020/104</t>
  </si>
  <si>
    <t>ADQUISICIÓN MASCARILLAS FFP2/KN95</t>
  </si>
  <si>
    <t>B88127766</t>
  </si>
  <si>
    <t>FALCO GLOBAL UNIVERSE S.L.</t>
  </si>
  <si>
    <t>UBB/2020/72</t>
  </si>
  <si>
    <t>3 SUSCRIPCIONES A REVISTA OCU, REVISTAS SOLO SUMINISTRADAS POR EL EDITOR.</t>
  </si>
  <si>
    <t>A78602091</t>
  </si>
  <si>
    <t>EDICIONES OCU, S.A</t>
  </si>
  <si>
    <t>UBB/2020/74</t>
  </si>
  <si>
    <t>3 SUSCRIPCIONES A REVISTA PRIMICIAS NEWS SOLO SUMINISTRADAS POR EL EDITOR</t>
  </si>
  <si>
    <t>X0325476A</t>
  </si>
  <si>
    <t>CLAIRE STEWART</t>
  </si>
  <si>
    <t>GB</t>
  </si>
  <si>
    <t>UBB/2020/69</t>
  </si>
  <si>
    <t>ADQUISICIÓN LIBROS IDIOMAS EN LIBRERÍA ESPECIALIZADA - BIBLIOTECAS MUNICIPALES</t>
  </si>
  <si>
    <t>B83814350</t>
  </si>
  <si>
    <t>PASAJES LIBROS, S.L.</t>
  </si>
  <si>
    <t>UBB/2020/76</t>
  </si>
  <si>
    <t>ADQUISICIÓN COMICS LIBRERÍA ESPECIALIZADA - BIBLIOTECAS MUNICIPALES</t>
  </si>
  <si>
    <t>B84232305</t>
  </si>
  <si>
    <t>ATOM CÓMICS, S.L.</t>
  </si>
  <si>
    <t>UBB/2020/68</t>
  </si>
  <si>
    <t>LICENCIA SEMESTRAL (UMBRELLA) PARA VISIONADO DE PELÍCULAS</t>
  </si>
  <si>
    <t>B64029408</t>
  </si>
  <si>
    <t>MPLC SPAIN, S.L.</t>
  </si>
  <si>
    <t>UEM/2020/61</t>
  </si>
  <si>
    <t>OBSERVATORIO DE EMPLEO 2020.</t>
  </si>
  <si>
    <t>B47645171</t>
  </si>
  <si>
    <t>AXIOMA ANALISIS ESTADISTICOS SL</t>
  </si>
  <si>
    <t>UNI/2020/125</t>
  </si>
  <si>
    <t>SOPORTE CORRECTIVO DE LA APLICACIÓN INFORMÁTICA "TURNO"</t>
  </si>
  <si>
    <t>B82629585</t>
  </si>
  <si>
    <t>ENDER APLICACIONES SL</t>
  </si>
  <si>
    <t>UNI/2020/126</t>
  </si>
  <si>
    <t>EQUIPAMIENTO DE GRABACIÓN. R. 04-09-20</t>
  </si>
  <si>
    <t>B80272727</t>
  </si>
  <si>
    <t>NEW TEC COPIADORAS Y FAX SL</t>
  </si>
  <si>
    <t>UNI/2020/129</t>
  </si>
  <si>
    <t>DOTACIÓN WIFI PARA EDIFICIO EDUCARTE. R. 15-09-20</t>
  </si>
  <si>
    <t>B86811189</t>
  </si>
  <si>
    <t>SEACOMM SL</t>
  </si>
  <si>
    <t>UNI/2020/130</t>
  </si>
  <si>
    <t>ADQUISICIÓN DE 28 FUNDAS CON TECLADO PARA IPAD</t>
  </si>
  <si>
    <t>UNI/2020/128</t>
  </si>
  <si>
    <t>ADQUISICIÓN DE 10 MONITORES DE GRAN FORMATO</t>
  </si>
  <si>
    <t>UCO/2020/2024</t>
  </si>
  <si>
    <t>SOPORTE INFORMÁTICO AL SISTEMA DE INSCRIPCIÓN DE  ACTIVIDADES DE LA CONCEJALÍA DE EDUCACIÓN</t>
  </si>
  <si>
    <t>UDE/2020/1047</t>
  </si>
  <si>
    <t>CURSOS DE FORMACIÓN DIRIGIDOS  A COMERCIANTES, HOSTELEROS, AUTÓNOMOS Y EMPRENDEDORES DE POZUELO DE ALARCON</t>
  </si>
  <si>
    <t>B63351068</t>
  </si>
  <si>
    <t>PITÁGORA ADVANCED SL ( GRUPO PITAGORA)</t>
  </si>
  <si>
    <t>UDE/2020/1052</t>
  </si>
  <si>
    <t>ADQUISICION DE CARPAS PLEGABLES PARA EXPLANADA DEL MERCADILLO MUNICIPAL</t>
  </si>
  <si>
    <t>B61384657</t>
  </si>
  <si>
    <t>MASTERTENT IBERICA SL</t>
  </si>
  <si>
    <t>IPR/2020/21</t>
  </si>
  <si>
    <t>ADQUISICIÓN DE LAZOS Y CRESPONES NEGROS POR LUTO NACIONAL</t>
  </si>
  <si>
    <t>IPR/2020/22</t>
  </si>
  <si>
    <t>LIMPIEZA MANTELES Y REPOSTEROS PARA BALCÓN AYUNTAMIENTO</t>
  </si>
  <si>
    <t>02621427W</t>
  </si>
  <si>
    <t>MUÑOZ GARCIA FERNANDO * TINTORERIA POZUELO</t>
  </si>
  <si>
    <t>UCO/2020/1492</t>
  </si>
  <si>
    <t>DISEÑO E IMPRESIÓN DE 35.000 ADHESIVOS PARA ATENCIONES PROTOCOLARIAS</t>
  </si>
  <si>
    <t>B82323122</t>
  </si>
  <si>
    <t>LOGICAL PAGE COMUNICACION GRAFICA SLU</t>
  </si>
  <si>
    <t>UPC/2020/76</t>
  </si>
  <si>
    <t>SUSCRIPCIÓN DIGITAL MEDIOS GRUPOS MUNICIPALES KIOSCO Y MÁS-2020-2021</t>
  </si>
  <si>
    <t>UPC/2020/75</t>
  </si>
  <si>
    <t>IMPRESIÓN CARTELES Y OCTAVILLAS INFORMATIVAS AYUDAS COMPRA MATERIAL ESCOLAR</t>
  </si>
  <si>
    <t>B81074601</t>
  </si>
  <si>
    <t>IMEDISA ARTES GRAFICAS SL</t>
  </si>
  <si>
    <t>UPC/2020/69</t>
  </si>
  <si>
    <t>IMPRESIÓN CARTEL- ACTO  PROTOCOLARIO MEMORIA MIGUEL ÁNGEL BLANCO</t>
  </si>
  <si>
    <t>A08652828</t>
  </si>
  <si>
    <t>SUNDIS SA</t>
  </si>
  <si>
    <t>CMP/2020/37</t>
  </si>
  <si>
    <t xml:space="preserve">MEMENTO PLUS SOCIAL SUSCRIPCIÓN DE RRHH </t>
  </si>
  <si>
    <t>A79216651</t>
  </si>
  <si>
    <t>LEFEBVRE EL DERECHO SA</t>
  </si>
  <si>
    <t>CMP/2020/23</t>
  </si>
  <si>
    <t>COBERTURA DE LA EXPOSICIÓN DE PINTURA MUJERES ARTISTAS EN OAC PADRE VALLET</t>
  </si>
  <si>
    <t>W0185688I</t>
  </si>
  <si>
    <t>HISCOX SA SUCURSAL EN ESPAÑA</t>
  </si>
  <si>
    <t>CMP/2020/39</t>
  </si>
  <si>
    <t>DOS MESAS PLEGABLES PARA LA SALA DE REUNIONES DEL CENTRO DE DEMETRIO DE LA GUERRA</t>
  </si>
  <si>
    <t>B78118106</t>
  </si>
  <si>
    <t>MOBILIAR SL</t>
  </si>
  <si>
    <t>CMP/2020/40</t>
  </si>
  <si>
    <r>
      <t>SUMINISTRO DE 8 COLCHONES PARA RENOVAR LOS EXISTENTES EN LA BASE DE SEAPA (PROTECCIÓN CIVIL) DEL EDIFICIO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DE POLICÍA MUNICIPAL</t>
    </r>
  </si>
  <si>
    <t>08037458Q</t>
  </si>
  <si>
    <t>NAVAS SUAREZ FERNANDO</t>
  </si>
  <si>
    <t>CMP/2020/32</t>
  </si>
  <si>
    <t xml:space="preserve">ADQUISICIÓN PLASTIFICADORA A3 PARA CARTELERÍA DE ESPACIO OCIO </t>
  </si>
  <si>
    <t>AREA  DE VICEALCALDÍA Y POZUELO 2030-SEPTIEMBRE</t>
  </si>
  <si>
    <t>PYJ/2020/129</t>
  </si>
  <si>
    <t>MARTILLOS PARA LA DESBROZADORA  PARA LA BRIGADA DE PARQUES Y JARDINES</t>
  </si>
  <si>
    <t>B62759139</t>
  </si>
  <si>
    <t>BOBCAT OF SL</t>
  </si>
  <si>
    <t xml:space="preserve">PYJ/2020/130 </t>
  </si>
  <si>
    <t xml:space="preserve">REDACCIÓN DEL PLAN DIRECTOR DE LA  FINCA "EL MAISAN" _x000D_
</t>
  </si>
  <si>
    <t>05411444G</t>
  </si>
  <si>
    <t>CALDERÓN GUERRERO, CARLOS en representación de la ESCUELA TÉCNICA SUPERIOR DE INGENIERÍA DE MONTES FUNDACIÓN CONDE DEL VALLE SALAZAR</t>
  </si>
  <si>
    <t>PYJ/2020/229</t>
  </si>
  <si>
    <t xml:space="preserve">ASISTENCIA TÉCNICA PARA ESTUDIO BÁSICO PARA PLAN ESTRATÉGICO DE POZUELO DE ALARCÓN </t>
  </si>
  <si>
    <t>B0891430</t>
  </si>
  <si>
    <t>GRANT THORNTON, SLP</t>
  </si>
  <si>
    <t>PYJ/2020/245</t>
  </si>
  <si>
    <t>ASIENTO PARA FUNICULAR DE 0.26  (TIROLINA). R. 01-07-20</t>
  </si>
  <si>
    <t>A07478290</t>
  </si>
  <si>
    <t>HAGS SWELEK SA</t>
  </si>
  <si>
    <t>PYJ/2020/246</t>
  </si>
  <si>
    <t>REPARACIÓN DEL EJE DE LA DESBROZADORA (REPUESTOS Y MANO DE OBRA)</t>
  </si>
  <si>
    <t>BOBCAT OF, S.L.</t>
  </si>
  <si>
    <t>PYJ/2020/250</t>
  </si>
  <si>
    <t>COMPLEMENTARIA A LA 220200006551 (35,09 EUROS) PYJ/2020/129 POR LA COMPRA DE MARTILLOS PARA LA DESBROZADORA DE LA BRIGADA DE PARQUES Y JARDINES</t>
  </si>
  <si>
    <t>PYJ/2020/254</t>
  </si>
  <si>
    <t>BOMBA DE ACHIQUE PARA LA FUENTE DE LA COMUNIDAD DE MADRID</t>
  </si>
  <si>
    <t>UCO/2020/1610</t>
  </si>
  <si>
    <t>REDACCIÓN DEL PROYECTO DE TRANSFORMACIÓN DE SALA DE CALDERAS A GAS NATURAL EN CENTRO DE MAYORES PRADOS DE TORREJÓN</t>
  </si>
  <si>
    <t>25710973D</t>
  </si>
  <si>
    <t>CHECA GARCIA DANIEL</t>
  </si>
  <si>
    <t>UCO/2020/1618</t>
  </si>
  <si>
    <t>LABORES DE DESBROCE Y RETIRADA DE RESTOS, CON MEDIOS HUMANOS Y MECÁNICOS DE AMBOS MÁRGENES DE LA CARRETERA M-508</t>
  </si>
  <si>
    <t>B85240646</t>
  </si>
  <si>
    <t>PAISAJES SOSTENIBLES SL</t>
  </si>
  <si>
    <t>UCO/2020/1625</t>
  </si>
  <si>
    <t>HONORARIOS PROFESIONALES PARA LEVANTAMIENTO DE PLANOS Y REDACCIÓN DEL PROYECTO BÁSICO Y DE EJECUCIÓN PARA LA REFORMA INTEGRAL DE ASEOS MASCULINOS Y FEMENINOS TEATRO EDUCARTE</t>
  </si>
  <si>
    <t>50423200R</t>
  </si>
  <si>
    <t>ROMERO MUÑOZ FRANCISCO</t>
  </si>
  <si>
    <t>UCO/2020/1627</t>
  </si>
  <si>
    <t>60 UNIDADES DE MAMPARAS DE PROTECCIÓN PARA AYUNTAMIENTO Y DEPENDENCIAS MUNICIPALES</t>
  </si>
  <si>
    <t>UCO/2020/1631</t>
  </si>
  <si>
    <t>TRABAJOS MARQUESINA BIBLIOTECA MIGUEL DE CERVANTES</t>
  </si>
  <si>
    <t>UCO/2020/1698</t>
  </si>
  <si>
    <t>HONORARIOS PROFESIONALES PARA REDACCIÓN DE PROYECTO BÁSICO Y DE EJECUCIÓN PARA LA CONSTRUCCIÓN DE ASEOS PÚBLICOS EN EL PARQUE DE LAS MINAS</t>
  </si>
  <si>
    <t>UCO/2020/1701</t>
  </si>
  <si>
    <t>BATERÍA DE MANDO EQUIPO E5G377-10532 / BATERÍA DE MÁQUINA V-65 (E5G377-10532)</t>
  </si>
  <si>
    <t>MULTIELEVACION SL</t>
  </si>
  <si>
    <t>UCO/2020/1718</t>
  </si>
  <si>
    <t>INSTALACIÓN DE SISTEMA DE ILUMINACIÓN AUTOMÁTICO, LUMINARIAS E INSTALACIÓN DE CONDUCTO DE ELIMINACIÓN DE HUMOS EN SEAPA</t>
  </si>
  <si>
    <t>UCO/2020/1720</t>
  </si>
  <si>
    <t>SUMINISTRO E INSTALACIÓN DE VÍDEO PORTERO EN EL EDIFICIO ESPACIO OCIO</t>
  </si>
  <si>
    <t>UCO/2020/1727</t>
  </si>
  <si>
    <t xml:space="preserve">ACTUACIÓN EN ENCUENTRO ENRE ADOQUÍN Y PIEZA DE BORDE DE PAVIMENTO DE GRANITO EN LA ENTRADA DE LA PARROQUIA SANTA MARIA </t>
  </si>
  <si>
    <t> ESPAÑOLA</t>
  </si>
  <si>
    <t>UCO/2020/1735</t>
  </si>
  <si>
    <t>PINTURA DESPACHO DEL CONCEJAL DE ECONOMÍA E INNOVACIÓN EN EDIFICIO INNPAR.</t>
  </si>
  <si>
    <t>52950236G</t>
  </si>
  <si>
    <t>JIMENEZ PRIETO JOSE MIGUEL * LA BROCHA VELOZ</t>
  </si>
  <si>
    <t>UCO/2020/1736</t>
  </si>
  <si>
    <t>PINTURA OFICINA TRAMITACIÓN DE SUBVENCIONES EN EL EDIFICIO INNPAR</t>
  </si>
  <si>
    <t>UCO/2020/1871</t>
  </si>
  <si>
    <t xml:space="preserve">PANEL ANTIDESLIZANTE DE 122X9CM ESQUINAS REDONDEADAS DE FENÓLICO / TABLÓN DE MADERA DE 122CMX90MMX23MM </t>
  </si>
  <si>
    <t>UCO/2020/963</t>
  </si>
  <si>
    <t>RETIRADA DE ELEMENTOS EXISTENTES / INSTALACIÓN ARENERO</t>
  </si>
  <si>
    <t> SI</t>
  </si>
  <si>
    <t> NO</t>
  </si>
  <si>
    <t>UDI/2020/275</t>
  </si>
  <si>
    <t>ADQUISICIÓN DE 35 CONECTORES Y 610 M. CABLE PARA OBRAS DE MANTENIMIENTO Y REFORMA EN EDIFICIOS MUNICIPALES.</t>
  </si>
  <si>
    <t>BOTRAN S.L. SUMINISTROS ELECTRONICOS</t>
  </si>
  <si>
    <t>UDI/2020/276</t>
  </si>
  <si>
    <t xml:space="preserve">ADQUISICIÓN DE 4 PLACAS PLADUR PARA OBRAS DE MANTENIMIENTO EN EDIFICIOS MUNICIPALES. </t>
  </si>
  <si>
    <t>UDI/2020/277</t>
  </si>
  <si>
    <t xml:space="preserve">ADQUISICIÓN DE MATERIAL DE ELECTRICIDAD PARA VARIOS EDIFICIOS MUNICIPALES. </t>
  </si>
  <si>
    <t>A79810156</t>
  </si>
  <si>
    <t>MATERIALES ELECTRICOS ALCORCON SA</t>
  </si>
  <si>
    <t>UDI/2020/280</t>
  </si>
  <si>
    <t xml:space="preserve">REVISIÓN DE PUERTAS RF EN EDIFICIOS MUNICIPALES. </t>
  </si>
  <si>
    <t>A78999968</t>
  </si>
  <si>
    <t>IBEREXT SA</t>
  </si>
  <si>
    <t>UDI/2020/282</t>
  </si>
  <si>
    <t xml:space="preserve">OBRAS REFORMA AULA EDUCACIÓN AMBIENTAL. </t>
  </si>
  <si>
    <t>UDI/2020/284</t>
  </si>
  <si>
    <t xml:space="preserve">HONORARIOS COORDINACIÓN SEGURIDAD Y SALUD 25 VIVIENDAS DE PROTECCIÓN PÚBLICA EN LA PARCELA 1.12.12 PRADOS DE TORREJÓN. </t>
  </si>
  <si>
    <t>76137659T</t>
  </si>
  <si>
    <t>GARCIA TIMON, PABLO NICOLAS</t>
  </si>
  <si>
    <t>UDI/2020/286</t>
  </si>
  <si>
    <t xml:space="preserve">INSTALACIÓN SISTEMA DE CLIMATIZACIÓN EN DESPACHOS. </t>
  </si>
  <si>
    <t>B82458803</t>
  </si>
  <si>
    <t>OVERAIR SL</t>
  </si>
  <si>
    <t>UDI/2020/290</t>
  </si>
  <si>
    <t xml:space="preserve">CONTRATO OBRAS DE MANTENIMIENTO Y REFORMA ASEOS Y PATIO DE EDUCARTE. </t>
  </si>
  <si>
    <t xml:space="preserve">CONSTRUCCIONES CORNIJAL MADRID SL </t>
  </si>
  <si>
    <t>UDI/2020/291</t>
  </si>
  <si>
    <t xml:space="preserve">CONTRATO MENOR DE OBRAS PARA MANTENIMIENTO Y REPARACIÓN EN COCINA DEL CEIP ACACIAS. </t>
  </si>
  <si>
    <t>UDI/2020/292</t>
  </si>
  <si>
    <t>OBRAS DE REPARACIÓN DE TARIMA EN DOS AULAS DE LA ESCUELA MUNICIPAL DE MÚSICA Y DANZA.</t>
  </si>
  <si>
    <t>UDI/2020/293</t>
  </si>
  <si>
    <t xml:space="preserve">SISTEMA DE CONEXIÓN ELÉCTRICA PARA RECARGAS DE SISTEMAS ELÉCTRICOS DE LAS AMBULANCIAS EN SEAPA. </t>
  </si>
  <si>
    <t>UDI/2020/296</t>
  </si>
  <si>
    <t xml:space="preserve">REPARACIÓN DE FISURA DEL PABELLÓN DE GIMNASIA DEL POLIDEPORTIVO EL PRADILLO. </t>
  </si>
  <si>
    <t>UDI/2020/298</t>
  </si>
  <si>
    <t>OBRAS DE MANTENIMIENTO Y SUSTITUCIÓN DE  MECANISMOS ENCARPINTERÍA EXTERIORES  EN EL CEIP LOS ÁNGELES.</t>
  </si>
  <si>
    <t>SOLUCIONES ARANTIS, S.L.L.</t>
  </si>
  <si>
    <t>UDI/2020/302</t>
  </si>
  <si>
    <t>PEAJE GENERACIÓN PERIODO 31/12/18 AL 31/12/19 Instal. fotovoltaica - 319  Avda. Italia 7 Bajo.</t>
  </si>
  <si>
    <t>A95075578</t>
  </si>
  <si>
    <t>I-DE REDES ELECTRICAS INTELIGENTES SAU</t>
  </si>
  <si>
    <t>USP/2020/377</t>
  </si>
  <si>
    <t xml:space="preserve">ANÁLISIS DE AGUA EN INSPECCIONES DE PISCINAS COMUNITARIAS. </t>
  </si>
  <si>
    <t>B87270567</t>
  </si>
  <si>
    <t>CONTROL MICRIOLOGICO BILACON SL</t>
  </si>
  <si>
    <t>ÁREA DE SERVICIOS DE LA CIUDAD-JULIO</t>
  </si>
  <si>
    <t>MNA/2020/136</t>
  </si>
  <si>
    <t>PG: HUELLA DE CARBONO II</t>
  </si>
  <si>
    <t>B84957976</t>
  </si>
  <si>
    <t>SINCEO2 INGENIERIA ENERGETICA SL</t>
  </si>
  <si>
    <t>MNA/2020/140</t>
  </si>
  <si>
    <t>PG: REDACCIÓN DEL MODIFICADO DEL CENTRO DE PROTECCION ANIMAL</t>
  </si>
  <si>
    <t>B37563772</t>
  </si>
  <si>
    <t>GRUPO INGECO INGENIEROS SL</t>
  </si>
  <si>
    <t>PYJ/2020/233</t>
  </si>
  <si>
    <t>PROYECTO DE RENOVACIÓN Y ACONDICIONAMIENTO DE LOS PAVIMENTOS DEL PARQUE JOSÉ MARTÍN CRESPO DE POZUELO DE ALARCÓN (MADRID).</t>
  </si>
  <si>
    <t>B88491584</t>
  </si>
  <si>
    <t>AMSO GESTIÓN URBANA, S.L.</t>
  </si>
  <si>
    <t>PYJ/2020/272</t>
  </si>
  <si>
    <t>REPARACIÓN DE LOS SUELOS DE CAUCHO EN POZUELO DE ALARCÓN.</t>
  </si>
  <si>
    <t>PYJ/2020/277</t>
  </si>
  <si>
    <t>HONORARIOS PARA LA DIRECCIÓN DE OBRA Y COORDINACIÓN DE SEGURIDAD Y SALUD DE LA DEMOLICIÓN DE EDIFICACIONES EN LA CALLE JAVIER FERNÁNDEZ GOLFÍN</t>
  </si>
  <si>
    <t>52998968E</t>
  </si>
  <si>
    <t>NAVARRO CANO ADOLFO</t>
  </si>
  <si>
    <t>PYJ/2020/278</t>
  </si>
  <si>
    <t>REPOSICIÓN DE PIEZAS DETERIORADAS EN JUEGOS INFANTILES DE LA ZONA INFANTIL DE FINCA ULECIA</t>
  </si>
  <si>
    <t>B39554613</t>
  </si>
  <si>
    <t>MANUFACTURAS DEPORTIVAS JAVIER GONZALEZ RUIZ SL</t>
  </si>
  <si>
    <t>PYJ/2020/280</t>
  </si>
  <si>
    <t>REPOSICIÓN PIEZAS DETERIORADAS EN JUEGO TIROLINA (FUNICULAR) DEL PARQUE FUENTE DE LA SALUD</t>
  </si>
  <si>
    <t>PYJ/2020/283</t>
  </si>
  <si>
    <t>CUCHILLAS CULTIVIÓN PARA REPARACIÓN DE MAQUINARIA Y UTILLAJE DE PARQUES Y JARDINES. R. 31-08-20</t>
  </si>
  <si>
    <t>B25261132</t>
  </si>
  <si>
    <t>PELLENC IBERICA SL</t>
  </si>
  <si>
    <t>PYJ/2020/304</t>
  </si>
  <si>
    <t>SERVICIO DE ASESORAMIENTO Y ASISTENCIA TÉCNICA PARA LA CREACIÓN DE UN ENTE INSTRUMENTAL EN MATERIA DE SUELO Y VIVIENDA</t>
  </si>
  <si>
    <t>B98291537</t>
  </si>
  <si>
    <t>ASESORAMIENTO Y GESTION ECONOMICA Y SOCIAL SL</t>
  </si>
  <si>
    <t>UCO/2020/1809</t>
  </si>
  <si>
    <t>DISPENS. QU-ROXCEL PLASTICO LUXE / DOSIFICADOR VISION-G / DISPENS. QU-ZETA CLASSIC</t>
  </si>
  <si>
    <t>B28891752</t>
  </si>
  <si>
    <t>QUIMICOS Y PAPEL SL</t>
  </si>
  <si>
    <t>UCO/2020/2005</t>
  </si>
  <si>
    <t>MANTENIMIENTO DE ASCENSORES DURANTE MES DE JUNIO 2020</t>
  </si>
  <si>
    <t>B82839366</t>
  </si>
  <si>
    <t>DUPLEX ELEVACION SLU</t>
  </si>
  <si>
    <t>UDI/2020/299</t>
  </si>
  <si>
    <t xml:space="preserve">SUMINISTRO DOSIFICADORES DE PARED Y SOBRE POSTE Y DEPÓSITOS GEL HIDROALCOHÓLICO PARA DIFERENTES DEPENDENCIAS MUNICIPALES. </t>
  </si>
  <si>
    <t>CORCIAL CORRALES SL</t>
  </si>
  <si>
    <t>UDI/2020/306</t>
  </si>
  <si>
    <t xml:space="preserve">REPOSICION DE TARIMA DE MADERA DAÑADA POR FILTRACIÓN AGUA PRODUCIDA POR FUGA DE AGUA DE TERMO ELÉCTRICO. </t>
  </si>
  <si>
    <t>UDI/2020/307</t>
  </si>
  <si>
    <t xml:space="preserve">SUMINISTRO DE MATERIAL PARA LA INTERVENCIÓN EN LA ADAPTACIÓN DE PUESTOS EN EL ATA DE POLICÍA MUNICIPAL. </t>
  </si>
  <si>
    <t>UDI/2020/308</t>
  </si>
  <si>
    <t>REVISIÓN Y REPARACIÓN DE SISTEMAS SEGURIDAD EN EDIFICIOS MUNICIPALES (CASA CONSISTORIAL Y JEFATURA DE POLICÍA MUNICIPAL).</t>
  </si>
  <si>
    <t>A81286759</t>
  </si>
  <si>
    <t>SIADDE SOLUCIONES SA</t>
  </si>
  <si>
    <t>UDI/2020/309</t>
  </si>
  <si>
    <t xml:space="preserve">SUSTITUCIÓN DE PROYECTORES DE ILUMINACIÓN (LÁMPARAS) POR DETERIORO DE LOS EXISTENTES EN EL CEIP ACACIAS. </t>
  </si>
  <si>
    <t>UDI/2020/310</t>
  </si>
  <si>
    <t>REPUESTOS Y REPARACIÓN DEL GRUPO DE PRESIÓN DE LA RED DE AGUA SANITARIA DEL EDIFICIO DE VIVIENDAS DE LA C/ TUBO Nº 2.</t>
  </si>
  <si>
    <t>TRATAMIENTOS DIOAMBIENTALES HERMO SL</t>
  </si>
  <si>
    <t>UDI/2020/311</t>
  </si>
  <si>
    <t>TRABAJOS DE ASISTENCIA TÉCNICA Y REPOSICIÓN DEL SERVICIO DE SUMINISTRO DE AGUA SANITARIA EN EDIFICIO DE VIVIENDAS DE LA CALLE TUBO Nº 2.</t>
  </si>
  <si>
    <t>UDI/2020/313</t>
  </si>
  <si>
    <t>IMPLANTACIÓN Y PROGRAMACIÓN DE ELEMENTOS DE CONTROL Y GESTIÓN DE SISTEMA DE CLIMATIZACIÓN EN EL EDIFICIO DE LA CONCEJALÍA DE FAMILIA</t>
  </si>
  <si>
    <t>B85706257</t>
  </si>
  <si>
    <t>SUYPRO SL</t>
  </si>
  <si>
    <t>UDI/2020/316</t>
  </si>
  <si>
    <t xml:space="preserve">MATERIAL PARA REPARACIÓN DE AVERÍA URGENTE EN EL CEIP PINAR PRADOS. </t>
  </si>
  <si>
    <t>UDI/2020/317</t>
  </si>
  <si>
    <t xml:space="preserve">ADQUISICIÓN DE MATERIAL DE CONSTRUCCIÓN: PEGOLAND FLEX BLANCO. </t>
  </si>
  <si>
    <t>UDI/2020/318</t>
  </si>
  <si>
    <t xml:space="preserve">DESINFECCIÓN DE EDIFICIOS MUNICIPALES. </t>
  </si>
  <si>
    <t>UDI/2020/320</t>
  </si>
  <si>
    <t>LIJADO Y BARNIZADO DEL RESTO DEL ESCENARIO DEL TEATRO MIRA.</t>
  </si>
  <si>
    <t>UDI/2020/321</t>
  </si>
  <si>
    <t>REPARACIÓN PARCIAL DE EQUIPOS DE CLIMATIZACIÓN NÚM. 2,3 Y 5 DEL EDIFICIO DE JEFATURA DE POLICIA MUNICIPAL.</t>
  </si>
  <si>
    <t>B78213220</t>
  </si>
  <si>
    <t>TH MANTENIMIENTO SL</t>
  </si>
  <si>
    <t>UDI/2020/322</t>
  </si>
  <si>
    <t>INSTALACIÓN DE SISTEMA DE REGULACIÓN DE LUZ Y ENCENDIDO EN VARIOS DESPACHOS.</t>
  </si>
  <si>
    <t>UDI/2020/326</t>
  </si>
  <si>
    <t>CONTENEDORES PARA COLOCAR EN EL SOLAR MUNICIPAL DE NUESTRA BRIGADA JUNTO AL CEMENTERIO</t>
  </si>
  <si>
    <t>B83287219</t>
  </si>
  <si>
    <t>TRANSPORTES Y CONTENEDORES J PEDRAZA SL</t>
  </si>
  <si>
    <t>ÁREA DE SERVICIOS DE LA CIUDAD-AGOSTO</t>
  </si>
  <si>
    <t>PYJ/2020/273</t>
  </si>
  <si>
    <t xml:space="preserve">SUMINISTRO DE REPUESTOS PARA LOS SISTEMAS DE TELECONTROL DE RIEGO. </t>
  </si>
  <si>
    <t>PYJ/2020/290</t>
  </si>
  <si>
    <t>DIVERSO MATERIAL DE JARDINERÍA Y REPUESTOS PARA ACTUACIONES URGENTES DEL PERSONAL DE LA BRIGADA DE PARQUES Y JARDINES</t>
  </si>
  <si>
    <t>JARDINERIA POZUELO SL</t>
  </si>
  <si>
    <t>PYJ/2020/279</t>
  </si>
  <si>
    <t>REPOSICIÓN PIEZAS DETERIORADAS EN PARQUE FINCA ULECIA.</t>
  </si>
  <si>
    <t>PYJ/2020/324</t>
  </si>
  <si>
    <t xml:space="preserve">REPARACIÓN DE LA VALLA METÁLICA DEL TANQUE DE TORMENTAS EXISTENTE EN EL PARQUE ARROYO MEAQUES. </t>
  </si>
  <si>
    <t>B82538836</t>
  </si>
  <si>
    <t>CERRAJERIA JUAN PEDRAZA SL</t>
  </si>
  <si>
    <t>PYJ/2020/354</t>
  </si>
  <si>
    <t xml:space="preserve">LABORES DE DESTOCONADO EN DIVERSAS ZONAS DEL MUNICIPIO. </t>
  </si>
  <si>
    <t>B83231167</t>
  </si>
  <si>
    <t>JARDINERIA RICOSAN SLU</t>
  </si>
  <si>
    <t>PYJ/2020/309</t>
  </si>
  <si>
    <t xml:space="preserve">PROY. NIVELACIÓN, PAVIMENTACIÓN Y ACONDIC.VIALES, OBRAS CIVILES, ZONAS ESTANCIALES Y MOBIL. URBANO F.SALUD </t>
  </si>
  <si>
    <t>B80856206</t>
  </si>
  <si>
    <t>LIMONIASTRUM SL</t>
  </si>
  <si>
    <t>OBP/2020/915</t>
  </si>
  <si>
    <t>HONORARIOS DE COORDINACIÓN DE SEGURIDAD Y SALUD OBRA REMODELACIÓN  DE LA CTRA. M-508 TRAMO ANCLA M-502.</t>
  </si>
  <si>
    <t>OBP/2020/916</t>
  </si>
  <si>
    <t>HONORARIOS DE COORDINACIÓN DE SEGURIDAD Y SALUD OBRA REMODELACIÓN  DE LA CTRA. M-508 TRAMO HÚMERA M-502.</t>
  </si>
  <si>
    <t>UDI/2020/330</t>
  </si>
  <si>
    <t>DIRECCIÓN FACULTATIVA Y COORDINACIÓN SEGURIDAD Y SALUD ACTUACIÓN "MEJORA AMBIENTAL DE LA PLAZA DEL PADRE VALLET".</t>
  </si>
  <si>
    <t>B45656600</t>
  </si>
  <si>
    <t>IBERCONSULT INGENIERIA SL</t>
  </si>
  <si>
    <t>OBP/2020/917</t>
  </si>
  <si>
    <t>HONORARIOS COORDINACIÓN DE SEGURIDAD Y SALUD OBRA DE ALUMBRADO 2020</t>
  </si>
  <si>
    <t>UDI/2020/325</t>
  </si>
  <si>
    <t>ADQUISICIÓN DE MATERIAL FERRETERÍA PARA UTILIZACIÓN POR LA BRIGADA DE OBRAS EN MANTENIMIENTO EDIFICIOS MUNIPALES.</t>
  </si>
  <si>
    <t>UDI/2020/331</t>
  </si>
  <si>
    <t>REPARACIÓN Y AJUSTE DE CINCO VENTANAS EN CENTRO CULTURAL VOLTURNO</t>
  </si>
  <si>
    <t>UDI/2020/337</t>
  </si>
  <si>
    <t xml:space="preserve">SUMINISTRO E INSTALACIÓN 6 VIDRIOS A MEDIDA (2 VIDRIOS LAMINADOS Y UNO TEMPLADO PARA BARANDILLA DE LA RAMPA Y ESCALERA) </t>
  </si>
  <si>
    <t>B84411644</t>
  </si>
  <si>
    <t>VIDRIOESPAÑA FABRICA DE CRISTAL DE SEGURIDAD SL</t>
  </si>
  <si>
    <t>UDI/2020/340</t>
  </si>
  <si>
    <t>MANTENIMIENTO Y REPARACIÓN DE CANALONES EN LA CUBIERTA DEL CEIP LOS ÁNGELES.</t>
  </si>
  <si>
    <t>B85280691</t>
  </si>
  <si>
    <t>CANALONES GEFEL SL</t>
  </si>
  <si>
    <t>UDI/2020/338</t>
  </si>
  <si>
    <t>ASISTENCIA TÉCNICA URGENTE Y REPARACIÓN DE INSTAL. ELÉCTRICA DE BAJA TENSIÓN EN EDIFICIO AULA EDUCACIÓN AMBIENTAL.</t>
  </si>
  <si>
    <t>UDI/2020/333</t>
  </si>
  <si>
    <t>INSTALACIÓN DE PUERTAS AUTOMÁTICAS EN ZONA DE ALCALDÍA.</t>
  </si>
  <si>
    <t>A78958964</t>
  </si>
  <si>
    <t>ASSA ABLOY ENTRANCE SYSTEMS SPAIN SAU</t>
  </si>
  <si>
    <t>UDI/2020/341</t>
  </si>
  <si>
    <t>ESTUDIO LUMINOTÉCNICO PARA ILUMINACIÓN DEL SALÓN DE PLENOS DEL AYUNTAMIENTO.</t>
  </si>
  <si>
    <t>50501499P</t>
  </si>
  <si>
    <t>BARONE RITORTO PABLO JAVIER</t>
  </si>
  <si>
    <t>UDI/2020/323</t>
  </si>
  <si>
    <t>REPARACIÓN CALDERA VIVIENDA CAMINO ALCORCÓN Nº 4 PORTAL 1 2º C</t>
  </si>
  <si>
    <t>UDI/2020/336</t>
  </si>
  <si>
    <t>SERVICIO DE COORDINACIÓN DE SEGURIDAD Y SALUD EN OBRA DE RENOVACIÓN DEL SISTEMA  DE CLIMATIZACIÓN E IMPERMEABILIZACIÓN DE LA CUBIERTA DEL CENTRO CULTURAL MIRA</t>
  </si>
  <si>
    <t>B85872422</t>
  </si>
  <si>
    <t>INGENIERIA DE GESTION Y SEGURIDAD SL</t>
  </si>
  <si>
    <t>UDI/2020/332</t>
  </si>
  <si>
    <t>REFORMA AULA-LABORATORIO EN CEIP DIVINO MAESTRO</t>
  </si>
  <si>
    <t>UDI/2020/324</t>
  </si>
  <si>
    <t xml:space="preserve">RENOVACIÓN SISTEMA AMPLIFICACIÓN Y DISTRIBUCIÓN SEÑAL TELEVISIÓN PORTAL VIVIENDA COCA DE LA PIÑERA, 8 </t>
  </si>
  <si>
    <t>51616248Q</t>
  </si>
  <si>
    <t>CABALLERO CABALLERO MANUEL * ANTENAS POZUELO</t>
  </si>
  <si>
    <t>UDI/2020/342</t>
  </si>
  <si>
    <t xml:space="preserve">INSTALACIÓN DE CARPINTERÍAS ABATIBLES EN AULAS CEIP PINAR PRADOS TORREJÓN Y ESCUELA MUN. DE MÚSICA Y DANZA. </t>
  </si>
  <si>
    <t>33509857F</t>
  </si>
  <si>
    <t>PAULETE JUAN CARLOS</t>
  </si>
  <si>
    <t>UDI/2020/346</t>
  </si>
  <si>
    <t xml:space="preserve">COMPLEMENTARIA  UDI/2020/291 POR SUSTITUCIÓN TUBERÍA NO PREVISTA CONTRATO MENOR REFORMA COCINA CEIP ACACIAS. </t>
  </si>
  <si>
    <t>UDI/2020/345</t>
  </si>
  <si>
    <t>ADQUISICIÓN DIVERSO MATERIAL LIMPIEZA PARA CONCEJALÍA FAMILIA</t>
  </si>
  <si>
    <t>UDI/2020/339</t>
  </si>
  <si>
    <t>TRATAMIENTO CONTRA CORONAVIRUS DE EDIFICIOS MUNICIPALES POR NEBULIZACIÓN DE DESINFECTANTES</t>
  </si>
  <si>
    <t>UCO/2020/2201</t>
  </si>
  <si>
    <t>REPARACIÓN URGENTE EN ESCUELA MUNICIPAL DE MÚSICA CALLE IRLANDA 3 (EQUIPO ZONA VESTÍBULO DE PLANTA BAJA) LIMPIEZA DE CIRCUITO FRIGORÍFICO Y CAMBIO DE FILTROS ANTIÁCIDO</t>
  </si>
  <si>
    <t>UCO/2020/1538</t>
  </si>
  <si>
    <t>ADQUISICIÓN DISPENSADOR ANTIBACTERIAS 1000 ML</t>
  </si>
  <si>
    <t>UCO/2020/2047</t>
  </si>
  <si>
    <t>PUERTA ENTRADA TEATRO MIRA 1 CLIMALIT 3+3-3+3, INSTALACIÓN. SUSTITUYENDO EL ROTO</t>
  </si>
  <si>
    <t>F86549011</t>
  </si>
  <si>
    <t>GRUPO 6 INDUSTRIAL DEL VIDRIO NOROESTE SC</t>
  </si>
  <si>
    <t>UCO/2020/2293</t>
  </si>
  <si>
    <t>SUMINISTRO E INSTALACIÓN DE PÉRGOLA DE DOBLE PALILLERÍA CON TEJIDO LONA ACRÍLICA TENSADA SOBRE ESTRUCTURA DEL CLIENTE PARA CEIP LOS ÁNGELES.</t>
  </si>
  <si>
    <t>B88029954</t>
  </si>
  <si>
    <t>DECMED DECORACIONES SL</t>
  </si>
  <si>
    <t>UCO/2020/2158</t>
  </si>
  <si>
    <t>SUMINISTRO E INSTALACIÓN DE PÉRGOLA DOBLE PALILLERÍA CON ACCIONAMIENTO MANUAL MEDIANTE SISTEMAS DE POLEAS Y CORDÓN PARA TEATRO EDUCARTE</t>
  </si>
  <si>
    <t>ÁREA DE SERVICIOS DE LA CIUDAD-SEPTIEMBRE</t>
  </si>
  <si>
    <t>UCO/2020/1831</t>
  </si>
  <si>
    <t>SUMINISTRO MATERIAL MÉDICO PARA SERVICIO MÉDICO DE LA CONCEJALÍA DE DEPORTES, VERANO 2020.</t>
  </si>
  <si>
    <t>UCO/2020/1628</t>
  </si>
  <si>
    <t>SUMINISTRO MATERIAL DE ORTOPEDIA PARA SERVICIO MÉDICO DE LA CONCEJALÍA DE DEPORTES . VERANO 2020</t>
  </si>
  <si>
    <t>UCO/2020/1837</t>
  </si>
  <si>
    <t>GESTIÓN RESIDUOS SANITARIOS CONCEJALÍA DE DEPORTES DURANTE ABRIL-MAYO-JUNIO 2020.</t>
  </si>
  <si>
    <t>UCO/2020/1846</t>
  </si>
  <si>
    <t>SUMINISTRO CON PROCEDIMIENTO DE URGENCIA DE MATERIAL ELÉCTRICO PARA REPARACIONES EN ZONA DE CANASTAS DEL PABELLÓN CUBIERTO DEL POLIDEPORTIVO EL TORREÓN.</t>
  </si>
  <si>
    <t>UCO/2020/1597</t>
  </si>
  <si>
    <t>SUMINISTRO CON CARACTER DE URGENCIA DE 3,35 M2 GRES Y 2 PLACAS DE ESCAYOLA PARA REPARACIONES EN INSTALACIONES DEPORTIVAS.</t>
  </si>
  <si>
    <t>ADP/2020/218</t>
  </si>
  <si>
    <t>ADQUISICIÓN POR PROCEDIMIENTO DE URGENCIA DE SEÑALÉTICA DE PARED Y SUELO Y DIVERSO MATERIAL PARA PREVENCIÓN CORONAVIRUS</t>
  </si>
  <si>
    <t>UCO/2020/1672</t>
  </si>
  <si>
    <t>REVISIÓN ALCOHOLÍMETRO POLICÍA MUNICIPAL. R. 14-07-20</t>
  </si>
  <si>
    <t>B85908432</t>
  </si>
  <si>
    <t>DRAGUER SAFETY HISPANIA SL</t>
  </si>
  <si>
    <t>UJU/2020/143</t>
  </si>
  <si>
    <t>ACTIVIDAD ESQUÍ/SNOW Y ACTIVIDAD DE SNOWBIKES Y TOBOGANNING EN XANADÚ. JULIO JOVEN 2020. CONCEJ. JUVENTUD. R. 23-07-20</t>
  </si>
  <si>
    <t>B87801114</t>
  </si>
  <si>
    <t>SNOWZONE SL</t>
  </si>
  <si>
    <t>UJU/2020/142</t>
  </si>
  <si>
    <t>ACTIVIDAD DE LASER COMBAT Y ACTIVIDAD DE OUTDOOR ESCAPE ROOM. JULIO JOVEN 2020. CONCEJ. JUVENTUD. R. 23-07-20</t>
  </si>
  <si>
    <t>A78102266</t>
  </si>
  <si>
    <t>ALONSO RAMIREZ ALORA SA</t>
  </si>
  <si>
    <t>UJU/2020/144</t>
  </si>
  <si>
    <t>ACTIVIDAD DE TIROLINAS.JULIO JOVEN 2020. CONCEJALÍA DE JUVENTUD. R. 23-07-20</t>
  </si>
  <si>
    <t>FORESTAL PARK MADRID GUADARRAMA SL</t>
  </si>
  <si>
    <t>UCO/2020/2007</t>
  </si>
  <si>
    <t>ADQUISICIÓN PROCEDIM.URGENCIA 3 BATERÍAS PARA 3 DESFIBRILADORES PARAMEDIC CU-ER1 SERVICIO MÉDICO C.DEPORTES. R. 22-07-20</t>
  </si>
  <si>
    <t>B81322216</t>
  </si>
  <si>
    <t>TECNOMED 2000 SL</t>
  </si>
  <si>
    <t>UCO/2020/2013</t>
  </si>
  <si>
    <t>ASISTENCIA TÉCNICA REDACCIÓN PLIEGOS TÉCNICOS SER Y GRÚA</t>
  </si>
  <si>
    <t>B88167325</t>
  </si>
  <si>
    <t>BLULAIN S.L.</t>
  </si>
  <si>
    <t xml:space="preserve"> ADP/2020/305</t>
  </si>
  <si>
    <t>GRABACIÓN DEL PREGÓN PARA PRESENTAR EN LA PÁGINA WEB DEL AYUNTAMIENTO PARA LAS FIESTAS PATRONALES DEL AÑO 2020  POZUELO</t>
  </si>
  <si>
    <t>50895364K</t>
  </si>
  <si>
    <t>RODRIGUEZ AVIAL JUSTE JAVIER</t>
  </si>
  <si>
    <t>ADP/2020/310</t>
  </si>
  <si>
    <t>SUMINISTRO 2400 MASCARILLAS KN95 PARA CONCEJALÍA DE DEPORTES CON MOTIVO DEL PLAN DE CONTIGENCIA AYUNTAMIENTO POZUELO.</t>
  </si>
  <si>
    <t>ADP/2020/309</t>
  </si>
  <si>
    <t xml:space="preserve">SERVICIO ANÁLISIS AGUA DE PISCINAS MUNICIPALES CONCEJALÍA DE  DEPORTES DEL AYTO POZUELO ALARCÓN - JULIO A DIC 2020. </t>
  </si>
  <si>
    <t>B80064215</t>
  </si>
  <si>
    <t>CENTRO ANALITICO POZUELO SL</t>
  </si>
  <si>
    <t>ADP/2020/286</t>
  </si>
  <si>
    <t>ADQUISICIÓN URGENTE DE MALLA METÁLICA PARA REPARAR EL CIERRE PERIMETRAL DEL CAMPO DE TIRO CON ARCO EN POLIDEPORT. C.RUIZ</t>
  </si>
  <si>
    <t>B85141299</t>
  </si>
  <si>
    <t>CERRAJERIA POZUELO SL</t>
  </si>
  <si>
    <t>ADP/2020/263</t>
  </si>
  <si>
    <t xml:space="preserve">ADQUISICIÓN DE CINTA-BALIZAR-AMA/NEG 500 M (10 UDS) PARA LA SEÑALIZACIÓN EN EVENTOS DEPORTIVOS. </t>
  </si>
  <si>
    <t>WÜRTH ESPAÑA SA</t>
  </si>
  <si>
    <t>ADP/2020/308</t>
  </si>
  <si>
    <t xml:space="preserve">ADQUISICIÓN PROCEDIMIENTO DE URGENCIA DOSIFICADORES CLORO Y MATERIAL PARA INSTALACIÓN, EN PISCINA CUBIERTA. </t>
  </si>
  <si>
    <t>UAD/2020/200</t>
  </si>
  <si>
    <t>REVISIÓN PERIÓDICA DE ANALIZADOR DE DROGAS POLICÍA MUNICIPAL</t>
  </si>
  <si>
    <t>A80015506</t>
  </si>
  <si>
    <t>TRADESEGUR SA SISTEMAS DE SEGURIDAD CIUDADANA</t>
  </si>
  <si>
    <t>UAD/2020/201</t>
  </si>
  <si>
    <t>SUMINISTRO CONOS DE SEÑALIZACIÓN AZULES POLICÍA MPAL.</t>
  </si>
  <si>
    <t>UAD/2020/163</t>
  </si>
  <si>
    <t>ADQUISICIÓN MATERIAL DE LIMPIEZA PARA VEHÍCULOS DE POLICIA MPAL.</t>
  </si>
  <si>
    <t>UAD/2020/202</t>
  </si>
  <si>
    <t>ADQUISICIÓN MATERIAL DE LIMPIEZA TALLER VEHÍCULOS POLICÍA MPAL.</t>
  </si>
  <si>
    <t>UAD/2020/196</t>
  </si>
  <si>
    <t>ADQUISICIÓN CHALECOS ANTIBALA POLICÍA MUNICIPAL</t>
  </si>
  <si>
    <t>A84650720</t>
  </si>
  <si>
    <t>GUARDIAN DEFENSE&amp;HOMELAND SECURITY</t>
  </si>
  <si>
    <t>UAD/2020/197</t>
  </si>
  <si>
    <t>SUMINISTRO ALIMENTACIÓN ESPECIAL ALERGIAS PARA PERROS SECCIÓN CANINA POLICÍA MPAL.</t>
  </si>
  <si>
    <t>B78193505</t>
  </si>
  <si>
    <t>PROANCO SL</t>
  </si>
  <si>
    <t xml:space="preserve"> UAD/2020/19</t>
  </si>
  <si>
    <t>INTERVENCIÓN QUIRÚRGICA  TOSKA PERRO SCI POLICÍA MPAL.</t>
  </si>
  <si>
    <t>A79604294</t>
  </si>
  <si>
    <t>ASOCIACION VETERINARIA SA</t>
  </si>
  <si>
    <t>UAD/2020/162</t>
  </si>
  <si>
    <t>CONTRATO PARA LA PRESTACIÓN DEL SERVICIO DE DESINFECCIÓN VEHÍCULOS POLICÍA MUNICIPAL, POR COVID - 19</t>
  </si>
  <si>
    <t xml:space="preserve">UAD/2020/183 </t>
  </si>
  <si>
    <t>LIMPIEZA Y DESINFECCIÓN VESTUARIO POLICÍA MUNICIPAL, POR COVID-19</t>
  </si>
  <si>
    <t>UAD/2020/173</t>
  </si>
  <si>
    <t>ADQUISICIÓN PRENDAS UNIFORMIDAD VOLUNTARIO PROTECCIÓN CIVIL.</t>
  </si>
  <si>
    <t>UAD/2020/161</t>
  </si>
  <si>
    <t>ADQUISICIÓN PRODUCTOS ALIMENTICIOS PARA AVITUALLAMIENTO DE VOLUNTARIOS DE PROTECCIÓN CIVIL.</t>
  </si>
  <si>
    <t>B86457926</t>
  </si>
  <si>
    <t>DREAMLANDFOOD SL</t>
  </si>
  <si>
    <t>UAD/2020/176</t>
  </si>
  <si>
    <t>ADQUISICIÓN DOS BATERÍAS DE NÍQUEL PARA SEAPA</t>
  </si>
  <si>
    <t>W0281641A</t>
  </si>
  <si>
    <t>LAERDAL MEDICAL AS</t>
  </si>
  <si>
    <t>UAD/2020/175</t>
  </si>
  <si>
    <t>ADQUISICIÓN VESTUARIO OTS SEAPA</t>
  </si>
  <si>
    <t>UAD/2020/165</t>
  </si>
  <si>
    <t xml:space="preserve">ADQUISICIÓN CATETER INTRAVENOSOS SEAPA. </t>
  </si>
  <si>
    <t>UAD/2020/184</t>
  </si>
  <si>
    <t>UAD/2020/191</t>
  </si>
  <si>
    <t>ADQUISICIÓN GUANTES DE NITRILO DE DIVERSAS TALLAS SEAPA.</t>
  </si>
  <si>
    <t>UAD/2020/203</t>
  </si>
  <si>
    <t>ADQUISICIÓN CÁNULAS DE GUEDEL SEAPA.</t>
  </si>
  <si>
    <t>B80957889</t>
  </si>
  <si>
    <t>INTERSURGICAL ESPAÑA SL</t>
  </si>
  <si>
    <t>UAD/2020/166</t>
  </si>
  <si>
    <t>ADQUISICIÓN MÁQUINAS DE OZONO SEAPA</t>
  </si>
  <si>
    <t>B28706737</t>
  </si>
  <si>
    <t>INCOMART SL</t>
  </si>
  <si>
    <t>UCO/2020/1659</t>
  </si>
  <si>
    <t>TRATAMIENTO CONTRA GARRAPATAS EN JARDINES DEL AULA DE EDUCACIÓN AMBIENTAL</t>
  </si>
  <si>
    <t xml:space="preserve">NO </t>
  </si>
  <si>
    <t>UCO/2020/1715</t>
  </si>
  <si>
    <t>DISEÑO, MAQUETACIÓN, IMPRESIÓN, ENCUADERNACIÓN Y ENTREGA DE 1.000 UNIDADES DE LA REVISTA (DE 40 PÁGINAS A 4/4 COLORES), PARA LA DIFUSIÓN DE LAS ACTIVIDADES REALIZADAS EN CEPA Y PROGRAMA DE FORMACIÓN MUNICIPAL DE PERSONAS ADULTAS.</t>
  </si>
  <si>
    <t>B83634972</t>
  </si>
  <si>
    <t>MAE SL</t>
  </si>
  <si>
    <t>UCO/2020/1858</t>
  </si>
  <si>
    <t>SESIÓN FORMATIVA DE LA ESCUELA DE PADRES:  “EXISTE UN MÁS ALLÁ DE LAS PANTALLAS” REALIZADA EL DÍA 22 DE ENERO DE 2020, EN EL CEIP PINAR PRADOS DE TORREJÓN, CUYOS DESTINATARIOS SON LAS MADRES Y PADRES DE ALUMNOS ESCOLARIZADOS EN EL MUNICIPIO.</t>
  </si>
  <si>
    <t>46353250Q</t>
  </si>
  <si>
    <t>LUNA CALVERA JAVIER</t>
  </si>
  <si>
    <t>UAE/2020/67</t>
  </si>
  <si>
    <t>ESCUELA DE VERANO SOSTENIBLE EN EL AULA DE EDUCACIÓN AMBIENTAL</t>
  </si>
  <si>
    <t xml:space="preserve">SI </t>
  </si>
  <si>
    <t>B82052119</t>
  </si>
  <si>
    <t>NATUR DEL SIGLO XXI SL</t>
  </si>
  <si>
    <t>UCO/2020/1675</t>
  </si>
  <si>
    <t>TALLER DE APOYO MUTUO Y AUTOCUIDADO PARA CUIDADORES</t>
  </si>
  <si>
    <t>02632724Y</t>
  </si>
  <si>
    <t>BLANCO BAILAC GUILLERMO</t>
  </si>
  <si>
    <t>UCO/2020/1686</t>
  </si>
  <si>
    <t>SERVICIOS DE COMISARIADO DE LA EXPOSICIÓN DE MUJERES ARTISTAS DE POZUELO DE ALARCÓN 2020. DÍA INTERNACIONAL DE LA MUJER.</t>
  </si>
  <si>
    <t>00816012H</t>
  </si>
  <si>
    <t>MARIA JOSE BRO VALERO</t>
  </si>
  <si>
    <t>UCO/2020/1703</t>
  </si>
  <si>
    <t>CURSO DE AUTOPROTECCION Y DEFENSA PERSONAL PARA MUJERES.</t>
  </si>
  <si>
    <t>CDE SE DEFENDERME SOLA</t>
  </si>
  <si>
    <t>UCO/2020/1719</t>
  </si>
  <si>
    <t>51325469A</t>
  </si>
  <si>
    <t>GALLEGO DEL PESO ROSA</t>
  </si>
  <si>
    <t>ASS/2020/324</t>
  </si>
  <si>
    <t xml:space="preserve"> SERVICIO COYUNTURAL DE COBERTURA DE NECESIDADES A FAMILIAS Y/O COLECTIVOS VUNERABLES ( CONTRATO DE EMERGENCIA).</t>
  </si>
  <si>
    <t>B87386744</t>
  </si>
  <si>
    <t>DREAMLANDFOOD, S.L.</t>
  </si>
  <si>
    <t>ASS/2020/498</t>
  </si>
  <si>
    <t>PROPUESTA DE GASTO. CONTRATO MENOR PARA EL SERVICIO DE DISPOSITIVO DE APOYO PSICOLÓGICO PARA NIÑOS Y ADOLESCENTES CON TDA Y TDAH, ASI COMO CON NECESIDADES EDUCATIVAS ESPECIALES.</t>
  </si>
  <si>
    <t>B88277694</t>
  </si>
  <si>
    <t>GESIL DESARROLLOS EMPRESARIALES SL</t>
  </si>
  <si>
    <t>ÁREA DE FAMILIA-JULIO</t>
  </si>
  <si>
    <t>UAE/2020/69</t>
  </si>
  <si>
    <t>CAMPAMENTO DE VERANO DENOMINADO: CAMPAMENTO CONCILIA, DESARROLLADO EN EL COLEGIO PINAR PRADOS DE TORREJÓN, (AVDA. DE ITALIA, 1), DEL 13 AL 31 DE JULIO DE 2020, DIRIGIDO A ALUMNOS DE ENTRE 6 Y 12 AÑOS, CON PREFERENCIA PARA LOS PADRES QUE TRABAJEN PRESENCIALMENTE.</t>
  </si>
  <si>
    <t>B86104957</t>
  </si>
  <si>
    <t>KIDSCO SERVICIOS INFANTILES SL</t>
  </si>
  <si>
    <t>UCO/2020/1869</t>
  </si>
  <si>
    <t>SUMINISTRO PRODUCTO DE BIOCONTROL DE PLAGAS PARA LOS JARDINES DEL AULA DE EDUCACIÓN AMBIENTAL</t>
  </si>
  <si>
    <t>B87063863</t>
  </si>
  <si>
    <t>VERTIARTE JARDINES VERTICALES SL</t>
  </si>
  <si>
    <t>ASS/2020/506</t>
  </si>
  <si>
    <t>RAMOS MUÑOZ, ALFONSO</t>
  </si>
  <si>
    <t>UCO/2020/2025</t>
  </si>
  <si>
    <t>SERVICIO COYUNTURAL DE COBERTURA DE NECESIDADES A FAMILIAS Y/O COLECTIVOS VUNERABLES (C. DE EMERGENCIA).</t>
  </si>
  <si>
    <t>A80994460</t>
  </si>
  <si>
    <t>UNION CASTELLANA DE ALIMENTACION SA</t>
  </si>
  <si>
    <t xml:space="preserve"> ÁREA DE FAMILIA-AGOSTO</t>
  </si>
  <si>
    <t>ASS/2020/143  FEBRERO 2020</t>
  </si>
  <si>
    <t>UCO/2020/2247</t>
  </si>
  <si>
    <t xml:space="preserve">CON MOTIVO DEL DÍA INTERNACIONAL DE LA MUJER:  PROGRAMA DE ACTIVIDADES DE SENSIBILIZACIÓN DIRIGIDAS A LA POBLACIÓN GENERAL, ENTRE LAS QUE SE ENCUENTRA CONFERENCIA: “REINAS QUE VIENEN DE LEJOS”. </t>
  </si>
  <si>
    <t xml:space="preserve">      08/09/2020</t>
  </si>
  <si>
    <t>30178088H</t>
  </si>
  <si>
    <t>CUESTA MUÑOZ ANGEL</t>
  </si>
  <si>
    <t>UCO/2020/2026</t>
  </si>
  <si>
    <t xml:space="preserve"> SERVICIO COYUNTURAL DE COBERTURA DE NECESIDADES A FAMILIAS Y/O COLECTIVOS VUNERABLES (ALIMENTACIÓN Y PRODUCTOS DE PRIMERA NECESIDAD). CONTRATO DE EMERGENCIA</t>
  </si>
  <si>
    <t>ASS/2020/688</t>
  </si>
  <si>
    <t>EL DÍA 1 DE OCTUBRE SE CONMEMORA EL DÍA INTERNACIONAL DE LAS PERSONAS MAYORES. CONFERENCIA, CUYO TÍTULO ES: “ENVEJECIMIENTO ACTIVO Y LA ALIANZA INTERGENERACIONAL”. FORMATO VÍDEO</t>
  </si>
  <si>
    <t>52508680W</t>
  </si>
  <si>
    <t>CABELLO VAQUERO MONTSERRAT</t>
  </si>
  <si>
    <t>ASS/2020/689</t>
  </si>
  <si>
    <t>EL DÍA 1 DE OCTUBRE SE CONMEMORA EL DÍA INTERNACIONAL DE LAS PERSONAS MAYORES. CONFERENCIA, CUYOS TÍTULOS SON: "EDADISMO, PANDEMIA Y VICEVERSA" y "PENSAR, SENTIR Y SER UNA PERSONA MAYOR EN EL PRESENTE".</t>
  </si>
  <si>
    <t>552, 50 €</t>
  </si>
  <si>
    <t>UAE/2020/77</t>
  </si>
  <si>
    <t xml:space="preserve">TRATAMIENTO FITOSANITARIO PARA LA PREVENCIÓN Y CONTROL DE GARRAPATAS EN LOS JARDINES DEL AULA DE EDUCACIÓN AMBIENTAL. </t>
  </si>
  <si>
    <t>UAE/2020/265</t>
  </si>
  <si>
    <t>SUMINISTRO DE PELLETS PARA CALDERA DE BIOMASA CALEFACCIÓN EDIFICIO CREAS DEL AULA DE EDUCACIÓN AMBIENTAL</t>
  </si>
  <si>
    <t>B24562894</t>
  </si>
  <si>
    <t>CALOR ERBI SL</t>
  </si>
  <si>
    <t>UAE/2020/264</t>
  </si>
  <si>
    <t>PANELES EXPLICATIVOS DIDÁCTICOS PARA EL AULA DE EDUCACIÓN AMBIENTAL, POR COVID-19</t>
  </si>
  <si>
    <t>B85919991</t>
  </si>
  <si>
    <t>BREU COMUNICACION SL</t>
  </si>
  <si>
    <t>UAE/2020/286</t>
  </si>
  <si>
    <t>DESARROLLO DE ACTIVIDADES DE EDUCACIÓN PARA LA SOSTENIBILIDAD DE GRUPOS REDUCIDOS Y ADAPTACIONES EN EL AULA DE EDUCACIÓN AMBIENTAL</t>
  </si>
  <si>
    <t xml:space="preserve"> ÁREA DE FAMILIA-SEPTIEMBRE</t>
  </si>
  <si>
    <t>ÁREA DE SERVICIOS AL CIUDADANO-JULIO</t>
  </si>
  <si>
    <t>ÁREA DE SERVICIOS AL CIUDADANO-AGOSTO</t>
  </si>
  <si>
    <t>ÁREA DE SERVICIOS AL CIUDADANO-SEPTIEMBRE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</si>
</sst>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44" fontId="3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0" xfId="2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/>
    <xf numFmtId="0" fontId="5" fillId="0" borderId="0" xfId="1" applyFont="1" applyAlignment="1">
      <alignment horizontal="left" vertical="center"/>
    </xf>
    <xf numFmtId="0" fontId="5" fillId="0" borderId="0" xfId="2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7" fillId="2" borderId="1" xfId="1" applyFont="1" applyFill="1" applyBorder="1" applyAlignment="1" applyProtection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5" fillId="3" borderId="4" xfId="1" applyNumberFormat="1" applyFont="1" applyFill="1" applyBorder="1" applyAlignment="1">
      <alignment vertical="center" wrapText="1"/>
    </xf>
    <xf numFmtId="164" fontId="5" fillId="3" borderId="5" xfId="1" applyNumberFormat="1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3" xfId="0" applyFont="1" applyBorder="1" applyAlignment="1">
      <alignment vertical="center"/>
    </xf>
    <xf numFmtId="49" fontId="0" fillId="0" borderId="3" xfId="0" applyNumberFormat="1" applyFont="1" applyBorder="1" applyAlignment="1">
      <alignment vertical="center"/>
    </xf>
    <xf numFmtId="49" fontId="0" fillId="0" borderId="3" xfId="0" applyNumberFormat="1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4" fontId="5" fillId="0" borderId="9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164" fontId="5" fillId="3" borderId="10" xfId="1" applyNumberFormat="1" applyFont="1" applyFill="1" applyBorder="1" applyAlignment="1">
      <alignment vertical="center" wrapText="1"/>
    </xf>
    <xf numFmtId="164" fontId="5" fillId="3" borderId="11" xfId="1" applyNumberFormat="1" applyFont="1" applyFill="1" applyBorder="1" applyAlignment="1">
      <alignment vertical="center" wrapText="1"/>
    </xf>
    <xf numFmtId="14" fontId="5" fillId="0" borderId="7" xfId="1" applyNumberFormat="1" applyFont="1" applyBorder="1" applyAlignment="1">
      <alignment horizontal="right" vertical="center" wrapText="1"/>
    </xf>
    <xf numFmtId="49" fontId="0" fillId="0" borderId="2" xfId="0" applyNumberFormat="1" applyFont="1" applyBorder="1" applyAlignment="1">
      <alignment vertical="center"/>
    </xf>
    <xf numFmtId="0" fontId="7" fillId="2" borderId="1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wrapText="1"/>
    </xf>
    <xf numFmtId="0" fontId="7" fillId="2" borderId="15" xfId="1" applyFont="1" applyFill="1" applyBorder="1" applyAlignment="1" applyProtection="1">
      <alignment horizontal="center" vertical="center" wrapText="1"/>
    </xf>
    <xf numFmtId="0" fontId="9" fillId="2" borderId="16" xfId="1" applyFont="1" applyFill="1" applyBorder="1" applyAlignment="1" applyProtection="1">
      <alignment horizontal="center" vertical="center" wrapText="1"/>
    </xf>
    <xf numFmtId="0" fontId="10" fillId="2" borderId="15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wrapText="1"/>
    </xf>
    <xf numFmtId="14" fontId="5" fillId="0" borderId="3" xfId="1" applyNumberFormat="1" applyFont="1" applyBorder="1" applyAlignment="1">
      <alignment vertical="center" wrapText="1"/>
    </xf>
    <xf numFmtId="0" fontId="5" fillId="0" borderId="3" xfId="1" applyFont="1" applyBorder="1" applyAlignment="1">
      <alignment vertical="center"/>
    </xf>
    <xf numFmtId="0" fontId="5" fillId="0" borderId="3" xfId="1" applyFont="1" applyFill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9" fillId="2" borderId="13" xfId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5" fillId="0" borderId="6" xfId="1" applyFont="1" applyBorder="1" applyAlignment="1">
      <alignment vertical="center" wrapText="1"/>
    </xf>
    <xf numFmtId="14" fontId="5" fillId="0" borderId="9" xfId="1" applyNumberFormat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4" borderId="6" xfId="1" applyFont="1" applyFill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64" fontId="5" fillId="3" borderId="4" xfId="1" applyNumberFormat="1" applyFont="1" applyFill="1" applyBorder="1" applyAlignment="1">
      <alignment vertical="center"/>
    </xf>
    <xf numFmtId="164" fontId="5" fillId="3" borderId="5" xfId="1" applyNumberFormat="1" applyFont="1" applyFill="1" applyBorder="1" applyAlignment="1">
      <alignment vertical="center"/>
    </xf>
    <xf numFmtId="14" fontId="5" fillId="0" borderId="9" xfId="1" applyNumberFormat="1" applyFont="1" applyBorder="1" applyAlignment="1">
      <alignment vertical="center"/>
    </xf>
    <xf numFmtId="164" fontId="5" fillId="3" borderId="4" xfId="1" applyNumberFormat="1" applyFont="1" applyFill="1" applyBorder="1" applyAlignment="1">
      <alignment horizontal="right" vertical="center" wrapText="1"/>
    </xf>
    <xf numFmtId="0" fontId="9" fillId="2" borderId="15" xfId="1" applyFont="1" applyFill="1" applyBorder="1" applyAlignment="1" applyProtection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8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164" fontId="5" fillId="3" borderId="3" xfId="1" applyNumberFormat="1" applyFont="1" applyFill="1" applyBorder="1" applyAlignment="1">
      <alignment horizontal="right" vertical="center" wrapText="1"/>
    </xf>
    <xf numFmtId="0" fontId="5" fillId="0" borderId="7" xfId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 wrapText="1"/>
    </xf>
    <xf numFmtId="0" fontId="5" fillId="0" borderId="9" xfId="1" applyFont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wrapText="1"/>
    </xf>
    <xf numFmtId="0" fontId="5" fillId="0" borderId="0" xfId="3" applyFont="1"/>
    <xf numFmtId="0" fontId="0" fillId="0" borderId="3" xfId="0" applyFont="1" applyFill="1" applyBorder="1" applyAlignment="1">
      <alignment vertical="center" wrapText="1"/>
    </xf>
    <xf numFmtId="0" fontId="4" fillId="0" borderId="0" xfId="3" applyFont="1"/>
    <xf numFmtId="0" fontId="5" fillId="0" borderId="7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5" fillId="0" borderId="7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/>
    </xf>
    <xf numFmtId="49" fontId="0" fillId="0" borderId="9" xfId="0" applyNumberFormat="1" applyFont="1" applyBorder="1" applyAlignment="1">
      <alignment vertical="center"/>
    </xf>
    <xf numFmtId="14" fontId="5" fillId="0" borderId="9" xfId="1" applyNumberFormat="1" applyFont="1" applyFill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3" xfId="2" applyFont="1" applyBorder="1" applyAlignment="1">
      <alignment vertical="center" wrapText="1"/>
    </xf>
    <xf numFmtId="0" fontId="4" fillId="0" borderId="3" xfId="1" applyFont="1" applyBorder="1"/>
    <xf numFmtId="0" fontId="5" fillId="0" borderId="3" xfId="0" applyFont="1" applyBorder="1" applyAlignment="1">
      <alignment vertical="center" wrapText="1"/>
    </xf>
    <xf numFmtId="14" fontId="5" fillId="4" borderId="9" xfId="1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5" fillId="0" borderId="6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/>
    </xf>
    <xf numFmtId="164" fontId="5" fillId="3" borderId="3" xfId="1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wrapText="1"/>
    </xf>
    <xf numFmtId="49" fontId="3" fillId="0" borderId="3" xfId="0" applyNumberFormat="1" applyFont="1" applyBorder="1" applyAlignment="1">
      <alignment horizontal="left" vertical="center"/>
    </xf>
    <xf numFmtId="0" fontId="5" fillId="0" borderId="3" xfId="1" applyFont="1" applyBorder="1" applyAlignment="1">
      <alignment horizontal="right" vertical="center" wrapText="1"/>
    </xf>
    <xf numFmtId="44" fontId="5" fillId="3" borderId="3" xfId="4" applyFont="1" applyFill="1" applyBorder="1" applyAlignment="1">
      <alignment horizontal="righ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right" vertical="center" wrapText="1"/>
    </xf>
    <xf numFmtId="14" fontId="5" fillId="0" borderId="23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right" vertical="center" wrapText="1"/>
    </xf>
    <xf numFmtId="14" fontId="5" fillId="0" borderId="3" xfId="1" applyNumberFormat="1" applyFont="1" applyBorder="1" applyAlignment="1">
      <alignment horizontal="right" vertical="center" wrapText="1"/>
    </xf>
    <xf numFmtId="0" fontId="5" fillId="0" borderId="3" xfId="1" applyFont="1" applyBorder="1" applyAlignment="1">
      <alignment horizontal="right" vertical="center"/>
    </xf>
    <xf numFmtId="0" fontId="5" fillId="0" borderId="6" xfId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 wrapText="1"/>
    </xf>
    <xf numFmtId="14" fontId="5" fillId="0" borderId="3" xfId="1" applyNumberFormat="1" applyFont="1" applyBorder="1" applyAlignment="1">
      <alignment horizontal="left" vertical="center" wrapText="1"/>
    </xf>
    <xf numFmtId="164" fontId="5" fillId="3" borderId="7" xfId="1" applyNumberFormat="1" applyFont="1" applyFill="1" applyBorder="1" applyAlignment="1">
      <alignment vertical="center" wrapText="1"/>
    </xf>
    <xf numFmtId="14" fontId="5" fillId="0" borderId="3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8" fillId="0" borderId="12" xfId="1" applyFont="1" applyFill="1" applyBorder="1" applyAlignment="1">
      <alignment wrapText="1"/>
    </xf>
    <xf numFmtId="0" fontId="9" fillId="2" borderId="24" xfId="1" applyFont="1" applyFill="1" applyBorder="1" applyAlignment="1" applyProtection="1">
      <alignment horizontal="center" vertical="center" wrapText="1"/>
    </xf>
    <xf numFmtId="0" fontId="9" fillId="2" borderId="25" xfId="1" applyFont="1" applyFill="1" applyBorder="1" applyAlignment="1" applyProtection="1">
      <alignment horizontal="center" vertical="center" wrapText="1"/>
    </xf>
    <xf numFmtId="0" fontId="9" fillId="2" borderId="26" xfId="1" applyFont="1" applyFill="1" applyBorder="1" applyAlignment="1" applyProtection="1">
      <alignment horizontal="center" vertical="center" wrapText="1"/>
    </xf>
    <xf numFmtId="0" fontId="12" fillId="2" borderId="25" xfId="1" applyFont="1" applyFill="1" applyBorder="1" applyAlignment="1" applyProtection="1">
      <alignment horizontal="center" vertical="center" wrapText="1"/>
    </xf>
    <xf numFmtId="0" fontId="9" fillId="2" borderId="27" xfId="1" applyFont="1" applyFill="1" applyBorder="1" applyAlignment="1" applyProtection="1">
      <alignment horizontal="center" vertical="center" wrapText="1"/>
    </xf>
    <xf numFmtId="0" fontId="12" fillId="2" borderId="15" xfId="1" applyFont="1" applyFill="1" applyBorder="1" applyAlignment="1" applyProtection="1">
      <alignment horizontal="center" vertical="center" wrapText="1"/>
    </xf>
    <xf numFmtId="0" fontId="7" fillId="2" borderId="16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>
      <alignment vertical="center"/>
    </xf>
    <xf numFmtId="0" fontId="5" fillId="0" borderId="28" xfId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8" fontId="3" fillId="5" borderId="5" xfId="0" applyNumberFormat="1" applyFont="1" applyFill="1" applyBorder="1" applyAlignment="1">
      <alignment horizontal="right" vertical="center" wrapText="1"/>
    </xf>
    <xf numFmtId="8" fontId="3" fillId="5" borderId="4" xfId="0" applyNumberFormat="1" applyFont="1" applyFill="1" applyBorder="1" applyAlignment="1">
      <alignment horizontal="right" vertical="center" wrapText="1"/>
    </xf>
    <xf numFmtId="14" fontId="5" fillId="0" borderId="7" xfId="1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14" xfId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164" fontId="5" fillId="3" borderId="29" xfId="1" applyNumberFormat="1" applyFont="1" applyFill="1" applyBorder="1" applyAlignment="1">
      <alignment vertical="center" wrapText="1"/>
    </xf>
    <xf numFmtId="164" fontId="5" fillId="3" borderId="30" xfId="1" applyNumberFormat="1" applyFont="1" applyFill="1" applyBorder="1" applyAlignment="1">
      <alignment vertical="center" wrapText="1"/>
    </xf>
    <xf numFmtId="14" fontId="5" fillId="0" borderId="20" xfId="1" applyNumberFormat="1" applyFont="1" applyBorder="1" applyAlignment="1">
      <alignment vertical="center" wrapText="1"/>
    </xf>
    <xf numFmtId="0" fontId="5" fillId="0" borderId="20" xfId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 wrapText="1"/>
    </xf>
    <xf numFmtId="49" fontId="0" fillId="0" borderId="14" xfId="0" applyNumberFormat="1" applyFont="1" applyBorder="1" applyAlignment="1">
      <alignment vertical="center"/>
    </xf>
    <xf numFmtId="49" fontId="0" fillId="0" borderId="14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4" fillId="0" borderId="2" xfId="1" applyFont="1" applyBorder="1"/>
    <xf numFmtId="14" fontId="5" fillId="0" borderId="2" xfId="1" applyNumberFormat="1" applyFont="1" applyBorder="1" applyAlignment="1">
      <alignment horizontal="left" vertical="center" wrapText="1"/>
    </xf>
    <xf numFmtId="164" fontId="5" fillId="3" borderId="2" xfId="1" applyNumberFormat="1" applyFont="1" applyFill="1" applyBorder="1" applyAlignment="1">
      <alignment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/>
    </xf>
  </cellXfs>
  <cellStyles count="5">
    <cellStyle name="Moneda" xfId="4" builtinId="4"/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LMUDENA%20Y%20JES&#218;S\DACI&#211;N%20CUENTAS\DACI&#211;N%20CUENTAS%20AREA%20SERVICIOS%20DE%20LA%20CIUDAD\DACI&#211;N%20CUENTAS%20JUNIO%202020\DACI&#211;N%20CUENTAS%20Servicios%20de%20la%20Ciudad%20junio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JULIO%202020%20Daci&#243;n%20Cuentas%20CM%20%20-%20CIUDADAN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AGOSTO%202020%20Daci&#243;n%20Cuentas%20CM%20-%20CIUDADAN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EPTIEMBRE%202020%20Daci&#243;n%20Cuentas%20CM%20-%20CIUDADANO%20-%20DEFIN%2019%20OC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EPTIEMBRE%202020%20Daci&#243;n%20Cuentas%20CM%20-%20FAMILIA%20-%20DEFIN%2019%20OC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LIO%202020%20Daci&#243;n%20Cuentas%20CM%20-%20VICEALCALD&#205;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GOSTO%202020%20Daci&#243;n%20Cuentas%20CM%20-%20VICEALCALD&#205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EPTIEMBRE%202020%20Daci&#243;n%20Cuentas%20CM%20-%20VICEALCALD&#205;A%20-%20DEFIN%209%20OC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ULIO%202020%20Daci&#243;n%20Cuentas%20CM%20%20-%20CIUDAD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elia%20fernandez\AppData\Local\Microsoft\Windows\INetCache\Content.Outlook\UN0NV1PB\DACI&#211;N%20CUENTAS%20AGOSTO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GOSTO%202020%20Daci&#243;n%20Cuentas%20CM%20-%20CIUDA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elia%20fernandez\AppData\Local\Microsoft\Windows\INetCache\Content.Outlook\UN0NV1PB\DACI&#211;N%20CUENTAS%20AGOSTO%202020%20(0000000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PTIEMBRE%202020%20Daci&#243;n%20Cuentas%20CM%20-%20CIUDAD%20-%20DEFIN%2014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MENORES"/>
      <sheetName val="INSTRUCCION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D501"/>
  <sheetViews>
    <sheetView showGridLines="0" tabSelected="1" topLeftCell="B1" zoomScaleNormal="100" workbookViewId="0">
      <selection activeCell="C17" sqref="C17"/>
    </sheetView>
  </sheetViews>
  <sheetFormatPr baseColWidth="10" defaultColWidth="16.33203125" defaultRowHeight="14.4" zeroHeight="1" x14ac:dyDescent="0.3"/>
  <cols>
    <col min="1" max="1" width="10.109375" style="1" hidden="1" customWidth="1"/>
    <col min="2" max="2" width="15.5546875" style="5" customWidth="1"/>
    <col min="3" max="3" width="16.5546875" style="1" customWidth="1"/>
    <col min="4" max="4" width="41.33203125" style="3" customWidth="1"/>
    <col min="5" max="5" width="10.10937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2.88671875" style="4" customWidth="1"/>
    <col min="10" max="10" width="14.33203125" style="4" customWidth="1"/>
    <col min="11" max="11" width="8.44140625" style="1" customWidth="1"/>
    <col min="12" max="12" width="10.6640625" style="1" customWidth="1"/>
    <col min="13" max="15" width="13.109375" style="1" hidden="1" customWidth="1"/>
    <col min="16" max="16" width="18" style="2" customWidth="1"/>
    <col min="17" max="17" width="35.33203125" style="1" customWidth="1"/>
    <col min="18" max="18" width="14.33203125" style="1" customWidth="1"/>
  </cols>
  <sheetData>
    <row r="1" spans="1:16384" x14ac:dyDescent="0.3">
      <c r="D1" s="85" t="s">
        <v>218</v>
      </c>
      <c r="E1" s="85"/>
      <c r="F1" s="85"/>
      <c r="G1" s="85"/>
      <c r="H1" s="85"/>
    </row>
    <row r="2" spans="1:16384" ht="15" thickBot="1" x14ac:dyDescent="0.35"/>
    <row r="3" spans="1:16384" s="33" customFormat="1" ht="78.75" customHeight="1" thickBot="1" x14ac:dyDescent="0.35">
      <c r="A3" s="121"/>
      <c r="B3" s="122" t="s">
        <v>2</v>
      </c>
      <c r="C3" s="123" t="s">
        <v>0</v>
      </c>
      <c r="D3" s="123" t="s">
        <v>3</v>
      </c>
      <c r="E3" s="123" t="s">
        <v>12</v>
      </c>
      <c r="F3" s="123" t="s">
        <v>13</v>
      </c>
      <c r="G3" s="123" t="s">
        <v>14</v>
      </c>
      <c r="H3" s="123" t="s">
        <v>4</v>
      </c>
      <c r="I3" s="123" t="s">
        <v>15</v>
      </c>
      <c r="J3" s="124" t="s">
        <v>16</v>
      </c>
      <c r="K3" s="123" t="s">
        <v>6</v>
      </c>
      <c r="L3" s="123" t="s">
        <v>5</v>
      </c>
      <c r="M3" s="125" t="s">
        <v>17</v>
      </c>
      <c r="N3" s="125" t="s">
        <v>18</v>
      </c>
      <c r="O3" s="125" t="s">
        <v>19</v>
      </c>
      <c r="P3" s="123" t="s">
        <v>8</v>
      </c>
      <c r="Q3" s="123" t="s">
        <v>1</v>
      </c>
      <c r="R3" s="126" t="s">
        <v>7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ht="28.8" x14ac:dyDescent="0.3">
      <c r="B4" s="62" t="s">
        <v>124</v>
      </c>
      <c r="C4" s="13" t="s">
        <v>10</v>
      </c>
      <c r="D4" s="49" t="s">
        <v>125</v>
      </c>
      <c r="E4" s="45">
        <v>1</v>
      </c>
      <c r="F4" s="14">
        <v>280</v>
      </c>
      <c r="G4" s="15">
        <v>58.8</v>
      </c>
      <c r="H4" s="14">
        <v>280</v>
      </c>
      <c r="I4" s="15">
        <v>58.8</v>
      </c>
      <c r="J4" s="46">
        <v>44014</v>
      </c>
      <c r="K4" s="47" t="s">
        <v>21</v>
      </c>
      <c r="L4" s="47" t="s">
        <v>21</v>
      </c>
      <c r="M4" s="6"/>
      <c r="N4" s="6"/>
      <c r="O4" s="6"/>
      <c r="P4" s="50" t="s">
        <v>126</v>
      </c>
      <c r="Q4" s="13" t="s">
        <v>127</v>
      </c>
      <c r="R4" s="6" t="s">
        <v>22</v>
      </c>
    </row>
    <row r="5" spans="1:16384" ht="28.8" x14ac:dyDescent="0.3">
      <c r="B5" s="62" t="s">
        <v>128</v>
      </c>
      <c r="C5" s="13" t="s">
        <v>10</v>
      </c>
      <c r="D5" s="49" t="s">
        <v>129</v>
      </c>
      <c r="E5" s="45">
        <v>1</v>
      </c>
      <c r="F5" s="14">
        <v>180</v>
      </c>
      <c r="G5" s="15">
        <v>198</v>
      </c>
      <c r="H5" s="14">
        <v>180</v>
      </c>
      <c r="I5" s="15">
        <v>18</v>
      </c>
      <c r="J5" s="46">
        <v>44020</v>
      </c>
      <c r="K5" s="47" t="s">
        <v>21</v>
      </c>
      <c r="L5" s="47" t="s">
        <v>21</v>
      </c>
      <c r="M5" s="6"/>
      <c r="N5" s="6"/>
      <c r="O5" s="6"/>
      <c r="P5" s="50" t="s">
        <v>130</v>
      </c>
      <c r="Q5" s="13" t="s">
        <v>131</v>
      </c>
      <c r="R5" s="6" t="s">
        <v>22</v>
      </c>
    </row>
    <row r="6" spans="1:16384" ht="43.2" x14ac:dyDescent="0.3">
      <c r="B6" s="62" t="s">
        <v>132</v>
      </c>
      <c r="C6" s="13" t="s">
        <v>10</v>
      </c>
      <c r="D6" s="49" t="s">
        <v>133</v>
      </c>
      <c r="E6" s="45">
        <v>2</v>
      </c>
      <c r="F6" s="14">
        <v>795</v>
      </c>
      <c r="G6" s="15">
        <v>0</v>
      </c>
      <c r="H6" s="14">
        <v>795</v>
      </c>
      <c r="I6" s="15">
        <v>0</v>
      </c>
      <c r="J6" s="46">
        <v>44027</v>
      </c>
      <c r="K6" s="47" t="s">
        <v>21</v>
      </c>
      <c r="L6" s="47" t="s">
        <v>21</v>
      </c>
      <c r="M6" s="6"/>
      <c r="N6" s="6"/>
      <c r="O6" s="6"/>
      <c r="P6" s="50" t="s">
        <v>134</v>
      </c>
      <c r="Q6" s="13" t="s">
        <v>135</v>
      </c>
      <c r="R6" s="6" t="s">
        <v>22</v>
      </c>
    </row>
    <row r="7" spans="1:16384" ht="28.8" x14ac:dyDescent="0.3">
      <c r="B7" s="62" t="s">
        <v>136</v>
      </c>
      <c r="C7" s="13" t="s">
        <v>10</v>
      </c>
      <c r="D7" s="49" t="s">
        <v>137</v>
      </c>
      <c r="E7" s="45">
        <v>1</v>
      </c>
      <c r="F7" s="14">
        <v>300</v>
      </c>
      <c r="G7" s="15">
        <v>63</v>
      </c>
      <c r="H7" s="14">
        <v>300</v>
      </c>
      <c r="I7" s="15">
        <v>63</v>
      </c>
      <c r="J7" s="46">
        <v>44036</v>
      </c>
      <c r="K7" s="47" t="s">
        <v>21</v>
      </c>
      <c r="L7" s="47" t="s">
        <v>21</v>
      </c>
      <c r="M7" s="6"/>
      <c r="N7" s="6"/>
      <c r="O7" s="6"/>
      <c r="P7" s="50" t="s">
        <v>138</v>
      </c>
      <c r="Q7" s="13" t="s">
        <v>139</v>
      </c>
      <c r="R7" s="6" t="s">
        <v>22</v>
      </c>
    </row>
    <row r="8" spans="1:16384" ht="28.8" x14ac:dyDescent="0.3">
      <c r="B8" s="62" t="s">
        <v>140</v>
      </c>
      <c r="C8" s="13" t="s">
        <v>10</v>
      </c>
      <c r="D8" s="49" t="s">
        <v>141</v>
      </c>
      <c r="E8" s="45">
        <v>4</v>
      </c>
      <c r="F8" s="14">
        <v>2300</v>
      </c>
      <c r="G8" s="15">
        <v>0</v>
      </c>
      <c r="H8" s="14">
        <v>2300</v>
      </c>
      <c r="I8" s="15">
        <v>0</v>
      </c>
      <c r="J8" s="46">
        <v>44036</v>
      </c>
      <c r="K8" s="47" t="s">
        <v>21</v>
      </c>
      <c r="L8" s="47" t="s">
        <v>21</v>
      </c>
      <c r="M8" s="6"/>
      <c r="N8" s="6"/>
      <c r="O8" s="6"/>
      <c r="P8" s="50" t="s">
        <v>142</v>
      </c>
      <c r="Q8" s="13" t="s">
        <v>143</v>
      </c>
      <c r="R8" s="6" t="s">
        <v>22</v>
      </c>
    </row>
    <row r="9" spans="1:16384" ht="28.8" x14ac:dyDescent="0.3">
      <c r="B9" s="62" t="s">
        <v>144</v>
      </c>
      <c r="C9" s="13" t="s">
        <v>10</v>
      </c>
      <c r="D9" s="49" t="s">
        <v>145</v>
      </c>
      <c r="E9" s="45">
        <v>1</v>
      </c>
      <c r="F9" s="14">
        <v>34.68</v>
      </c>
      <c r="G9" s="15">
        <v>7.29</v>
      </c>
      <c r="H9" s="14">
        <v>34.68</v>
      </c>
      <c r="I9" s="15">
        <v>7.29</v>
      </c>
      <c r="J9" s="46">
        <v>44027</v>
      </c>
      <c r="K9" s="47" t="s">
        <v>21</v>
      </c>
      <c r="L9" s="47" t="s">
        <v>21</v>
      </c>
      <c r="M9" s="6"/>
      <c r="N9" s="6"/>
      <c r="O9" s="6"/>
      <c r="P9" s="50" t="s">
        <v>57</v>
      </c>
      <c r="Q9" s="13" t="s">
        <v>58</v>
      </c>
      <c r="R9" s="6" t="s">
        <v>22</v>
      </c>
    </row>
    <row r="10" spans="1:16384" x14ac:dyDescent="0.3">
      <c r="B10" s="62" t="s">
        <v>146</v>
      </c>
      <c r="C10" s="13" t="s">
        <v>10</v>
      </c>
      <c r="D10" s="49" t="s">
        <v>147</v>
      </c>
      <c r="E10" s="45">
        <v>1</v>
      </c>
      <c r="F10" s="14">
        <v>1175.21</v>
      </c>
      <c r="G10" s="15">
        <v>246.79</v>
      </c>
      <c r="H10" s="14">
        <v>1175.21</v>
      </c>
      <c r="I10" s="15">
        <v>246.79</v>
      </c>
      <c r="J10" s="46">
        <v>44004</v>
      </c>
      <c r="K10" s="47" t="s">
        <v>20</v>
      </c>
      <c r="L10" s="47" t="s">
        <v>21</v>
      </c>
      <c r="M10" s="6"/>
      <c r="N10" s="6"/>
      <c r="O10" s="6"/>
      <c r="P10" s="50" t="s">
        <v>148</v>
      </c>
      <c r="Q10" s="13" t="s">
        <v>149</v>
      </c>
      <c r="R10" s="6" t="s">
        <v>22</v>
      </c>
    </row>
    <row r="11" spans="1:16384" x14ac:dyDescent="0.3">
      <c r="B11" s="62" t="s">
        <v>150</v>
      </c>
      <c r="C11" s="13" t="s">
        <v>10</v>
      </c>
      <c r="D11" s="49" t="s">
        <v>151</v>
      </c>
      <c r="E11" s="45">
        <v>1</v>
      </c>
      <c r="F11" s="14">
        <v>295.26</v>
      </c>
      <c r="G11" s="15">
        <v>62</v>
      </c>
      <c r="H11" s="14">
        <v>295.26</v>
      </c>
      <c r="I11" s="15">
        <v>62</v>
      </c>
      <c r="J11" s="46">
        <v>44019</v>
      </c>
      <c r="K11" s="47" t="s">
        <v>20</v>
      </c>
      <c r="L11" s="47" t="s">
        <v>21</v>
      </c>
      <c r="M11" s="6"/>
      <c r="N11" s="6"/>
      <c r="O11" s="6"/>
      <c r="P11" s="50" t="s">
        <v>89</v>
      </c>
      <c r="Q11" s="13" t="s">
        <v>152</v>
      </c>
      <c r="R11" s="6" t="s">
        <v>22</v>
      </c>
    </row>
    <row r="12" spans="1:16384" x14ac:dyDescent="0.3">
      <c r="B12" s="62" t="s">
        <v>153</v>
      </c>
      <c r="C12" s="13" t="s">
        <v>9</v>
      </c>
      <c r="D12" s="49" t="s">
        <v>154</v>
      </c>
      <c r="E12" s="45">
        <v>1</v>
      </c>
      <c r="F12" s="14">
        <v>342.98</v>
      </c>
      <c r="G12" s="15">
        <v>72.02</v>
      </c>
      <c r="H12" s="14">
        <v>342.98</v>
      </c>
      <c r="I12" s="15">
        <v>72.02</v>
      </c>
      <c r="J12" s="46">
        <v>44026</v>
      </c>
      <c r="K12" s="47" t="s">
        <v>20</v>
      </c>
      <c r="L12" s="47" t="s">
        <v>21</v>
      </c>
      <c r="M12" s="6"/>
      <c r="N12" s="6"/>
      <c r="O12" s="6"/>
      <c r="P12" s="50" t="s">
        <v>96</v>
      </c>
      <c r="Q12" s="13" t="s">
        <v>97</v>
      </c>
      <c r="R12" s="6" t="s">
        <v>22</v>
      </c>
    </row>
    <row r="13" spans="1:16384" x14ac:dyDescent="0.3">
      <c r="B13" s="62" t="s">
        <v>155</v>
      </c>
      <c r="C13" s="13" t="s">
        <v>98</v>
      </c>
      <c r="D13" s="49" t="s">
        <v>156</v>
      </c>
      <c r="E13" s="45">
        <v>1</v>
      </c>
      <c r="F13" s="14">
        <v>3875</v>
      </c>
      <c r="G13" s="15">
        <v>0</v>
      </c>
      <c r="H13" s="14">
        <v>3875</v>
      </c>
      <c r="I13" s="15">
        <v>0</v>
      </c>
      <c r="J13" s="46">
        <v>44026</v>
      </c>
      <c r="K13" s="47" t="s">
        <v>20</v>
      </c>
      <c r="L13" s="47" t="s">
        <v>21</v>
      </c>
      <c r="M13" s="6"/>
      <c r="N13" s="6"/>
      <c r="O13" s="6"/>
      <c r="P13" s="50" t="s">
        <v>78</v>
      </c>
      <c r="Q13" s="13" t="s">
        <v>157</v>
      </c>
      <c r="R13" s="6" t="s">
        <v>22</v>
      </c>
    </row>
    <row r="14" spans="1:16384" x14ac:dyDescent="0.3">
      <c r="B14" s="62" t="s">
        <v>158</v>
      </c>
      <c r="C14" s="13" t="s">
        <v>9</v>
      </c>
      <c r="D14" s="49" t="s">
        <v>159</v>
      </c>
      <c r="E14" s="45">
        <v>1</v>
      </c>
      <c r="F14" s="14">
        <v>13000</v>
      </c>
      <c r="G14" s="15">
        <v>0</v>
      </c>
      <c r="H14" s="14">
        <v>13000</v>
      </c>
      <c r="I14" s="15">
        <v>0</v>
      </c>
      <c r="J14" s="46">
        <v>44000</v>
      </c>
      <c r="K14" s="47" t="s">
        <v>20</v>
      </c>
      <c r="L14" s="47" t="s">
        <v>21</v>
      </c>
      <c r="M14" s="6"/>
      <c r="N14" s="6"/>
      <c r="O14" s="6"/>
      <c r="P14" s="50" t="s">
        <v>114</v>
      </c>
      <c r="Q14" s="13" t="s">
        <v>160</v>
      </c>
      <c r="R14" s="6" t="s">
        <v>22</v>
      </c>
    </row>
    <row r="15" spans="1:16384" x14ac:dyDescent="0.3">
      <c r="B15" s="63" t="s">
        <v>161</v>
      </c>
      <c r="C15" s="39" t="s">
        <v>9</v>
      </c>
      <c r="D15" s="51" t="s">
        <v>162</v>
      </c>
      <c r="E15" s="52">
        <v>1</v>
      </c>
      <c r="F15" s="53">
        <v>1319.36</v>
      </c>
      <c r="G15" s="54">
        <v>177.25</v>
      </c>
      <c r="H15" s="53">
        <v>1319.36</v>
      </c>
      <c r="I15" s="54">
        <v>177.25</v>
      </c>
      <c r="J15" s="55">
        <v>44015</v>
      </c>
      <c r="K15" s="77" t="s">
        <v>21</v>
      </c>
      <c r="L15" s="77" t="s">
        <v>21</v>
      </c>
      <c r="M15" s="78"/>
      <c r="N15" s="78"/>
      <c r="O15" s="78"/>
      <c r="P15" s="79" t="s">
        <v>72</v>
      </c>
      <c r="Q15" s="39" t="s">
        <v>163</v>
      </c>
      <c r="R15" s="6" t="s">
        <v>22</v>
      </c>
    </row>
    <row r="16" spans="1:16384" ht="28.8" x14ac:dyDescent="0.3">
      <c r="B16" s="62" t="s">
        <v>164</v>
      </c>
      <c r="C16" s="13" t="s">
        <v>9</v>
      </c>
      <c r="D16" s="49" t="s">
        <v>165</v>
      </c>
      <c r="E16" s="45">
        <v>1</v>
      </c>
      <c r="F16" s="14">
        <v>81.818181818181827</v>
      </c>
      <c r="G16" s="15">
        <v>17.181818181818173</v>
      </c>
      <c r="H16" s="14">
        <v>81.818181818181827</v>
      </c>
      <c r="I16" s="15">
        <v>17.181818181818173</v>
      </c>
      <c r="J16" s="46">
        <v>44020</v>
      </c>
      <c r="K16" s="47" t="s">
        <v>21</v>
      </c>
      <c r="L16" s="47" t="s">
        <v>21</v>
      </c>
      <c r="M16" s="6"/>
      <c r="N16" s="6"/>
      <c r="O16" s="6"/>
      <c r="P16" s="50" t="s">
        <v>166</v>
      </c>
      <c r="Q16" s="13" t="s">
        <v>167</v>
      </c>
      <c r="R16" s="6" t="s">
        <v>22</v>
      </c>
    </row>
    <row r="17" spans="2:18" ht="28.8" x14ac:dyDescent="0.3">
      <c r="B17" s="62" t="s">
        <v>168</v>
      </c>
      <c r="C17" s="13" t="s">
        <v>9</v>
      </c>
      <c r="D17" s="49" t="s">
        <v>169</v>
      </c>
      <c r="E17" s="45">
        <v>1</v>
      </c>
      <c r="F17" s="14">
        <v>383.04132231404964</v>
      </c>
      <c r="G17" s="15">
        <v>80.438677685950381</v>
      </c>
      <c r="H17" s="14">
        <v>383.04132231404964</v>
      </c>
      <c r="I17" s="15">
        <v>80.438677685950381</v>
      </c>
      <c r="J17" s="46">
        <v>44027</v>
      </c>
      <c r="K17" s="47" t="s">
        <v>21</v>
      </c>
      <c r="L17" s="47" t="s">
        <v>21</v>
      </c>
      <c r="M17" s="6"/>
      <c r="N17" s="6"/>
      <c r="O17" s="6"/>
      <c r="P17" s="50" t="s">
        <v>52</v>
      </c>
      <c r="Q17" s="13" t="s">
        <v>53</v>
      </c>
      <c r="R17" s="6" t="s">
        <v>22</v>
      </c>
    </row>
    <row r="18" spans="2:18" x14ac:dyDescent="0.3">
      <c r="B18" s="62" t="s">
        <v>170</v>
      </c>
      <c r="C18" s="13" t="s">
        <v>9</v>
      </c>
      <c r="D18" s="49" t="s">
        <v>171</v>
      </c>
      <c r="E18" s="45">
        <v>1</v>
      </c>
      <c r="F18" s="14">
        <v>867.512396694215</v>
      </c>
      <c r="G18" s="15">
        <v>182.17760330578506</v>
      </c>
      <c r="H18" s="14">
        <v>867.512396694215</v>
      </c>
      <c r="I18" s="15">
        <v>182.17760330578506</v>
      </c>
      <c r="J18" s="46">
        <v>44040</v>
      </c>
      <c r="K18" s="47" t="s">
        <v>20</v>
      </c>
      <c r="L18" s="47" t="s">
        <v>21</v>
      </c>
      <c r="M18" s="6"/>
      <c r="N18" s="6"/>
      <c r="O18" s="6"/>
      <c r="P18" s="50" t="s">
        <v>172</v>
      </c>
      <c r="Q18" s="13" t="s">
        <v>173</v>
      </c>
      <c r="R18" s="6" t="s">
        <v>22</v>
      </c>
    </row>
    <row r="19" spans="2:18" ht="28.8" x14ac:dyDescent="0.3">
      <c r="B19" s="62" t="s">
        <v>174</v>
      </c>
      <c r="C19" s="13" t="s">
        <v>9</v>
      </c>
      <c r="D19" s="49" t="s">
        <v>175</v>
      </c>
      <c r="E19" s="45">
        <v>1</v>
      </c>
      <c r="F19" s="14">
        <v>4345.1983471074382</v>
      </c>
      <c r="G19" s="15">
        <v>912.49165289256143</v>
      </c>
      <c r="H19" s="14">
        <v>4345.1983471074382</v>
      </c>
      <c r="I19" s="15">
        <v>912.49165289256143</v>
      </c>
      <c r="J19" s="46">
        <v>44035</v>
      </c>
      <c r="K19" s="47" t="s">
        <v>21</v>
      </c>
      <c r="L19" s="47" t="s">
        <v>21</v>
      </c>
      <c r="M19" s="6"/>
      <c r="N19" s="6"/>
      <c r="O19" s="6"/>
      <c r="P19" s="50" t="s">
        <v>52</v>
      </c>
      <c r="Q19" s="13" t="s">
        <v>53</v>
      </c>
      <c r="R19" s="6" t="s">
        <v>22</v>
      </c>
    </row>
    <row r="20" spans="2:18" x14ac:dyDescent="0.3">
      <c r="B20" s="62" t="s">
        <v>176</v>
      </c>
      <c r="C20" s="13" t="s">
        <v>9</v>
      </c>
      <c r="D20" s="49" t="s">
        <v>177</v>
      </c>
      <c r="E20" s="45">
        <v>1</v>
      </c>
      <c r="F20" s="14">
        <v>55.36363636363636</v>
      </c>
      <c r="G20" s="15">
        <v>11.626363636363635</v>
      </c>
      <c r="H20" s="14">
        <v>55.36363636363636</v>
      </c>
      <c r="I20" s="15">
        <v>11.626363636363635</v>
      </c>
      <c r="J20" s="46">
        <v>44040</v>
      </c>
      <c r="K20" s="47" t="s">
        <v>21</v>
      </c>
      <c r="L20" s="47" t="s">
        <v>21</v>
      </c>
      <c r="M20" s="6"/>
      <c r="N20" s="6"/>
      <c r="O20" s="6"/>
      <c r="P20" s="50" t="s">
        <v>55</v>
      </c>
      <c r="Q20" s="13" t="s">
        <v>111</v>
      </c>
      <c r="R20" s="6" t="s">
        <v>22</v>
      </c>
    </row>
    <row r="21" spans="2:18" x14ac:dyDescent="0.3">
      <c r="B21" s="62" t="s">
        <v>178</v>
      </c>
      <c r="C21" s="13" t="s">
        <v>9</v>
      </c>
      <c r="D21" s="49" t="s">
        <v>179</v>
      </c>
      <c r="E21" s="45">
        <v>1</v>
      </c>
      <c r="F21" s="14">
        <v>445.90082644628097</v>
      </c>
      <c r="G21" s="15">
        <v>93.63917355371899</v>
      </c>
      <c r="H21" s="14">
        <v>445.90082644628097</v>
      </c>
      <c r="I21" s="15">
        <v>93.63917355371899</v>
      </c>
      <c r="J21" s="46">
        <v>44021</v>
      </c>
      <c r="K21" s="47" t="s">
        <v>21</v>
      </c>
      <c r="L21" s="47" t="s">
        <v>21</v>
      </c>
      <c r="M21" s="6"/>
      <c r="N21" s="6"/>
      <c r="O21" s="6"/>
      <c r="P21" s="50" t="s">
        <v>87</v>
      </c>
      <c r="Q21" s="13" t="s">
        <v>88</v>
      </c>
      <c r="R21" s="6" t="s">
        <v>22</v>
      </c>
    </row>
    <row r="22" spans="2:18" ht="28.8" x14ac:dyDescent="0.3">
      <c r="B22" s="62" t="s">
        <v>180</v>
      </c>
      <c r="C22" s="13" t="s">
        <v>10</v>
      </c>
      <c r="D22" s="49" t="s">
        <v>181</v>
      </c>
      <c r="E22" s="45">
        <v>6</v>
      </c>
      <c r="F22" s="14">
        <v>420</v>
      </c>
      <c r="G22" s="15">
        <v>88.199999999999989</v>
      </c>
      <c r="H22" s="14">
        <v>420</v>
      </c>
      <c r="I22" s="15">
        <v>88.199999999999989</v>
      </c>
      <c r="J22" s="46">
        <v>44040</v>
      </c>
      <c r="K22" s="47" t="s">
        <v>21</v>
      </c>
      <c r="L22" s="47" t="s">
        <v>21</v>
      </c>
      <c r="M22" s="6"/>
      <c r="N22" s="6"/>
      <c r="O22" s="6"/>
      <c r="P22" s="50" t="s">
        <v>182</v>
      </c>
      <c r="Q22" s="13" t="s">
        <v>183</v>
      </c>
      <c r="R22" s="6" t="s">
        <v>22</v>
      </c>
    </row>
    <row r="23" spans="2:18" ht="28.8" x14ac:dyDescent="0.3">
      <c r="B23" s="62" t="s">
        <v>184</v>
      </c>
      <c r="C23" s="13" t="s">
        <v>10</v>
      </c>
      <c r="D23" s="49" t="s">
        <v>185</v>
      </c>
      <c r="E23" s="45">
        <v>12</v>
      </c>
      <c r="F23" s="14">
        <v>9690</v>
      </c>
      <c r="G23" s="15">
        <v>2034.9</v>
      </c>
      <c r="H23" s="14">
        <v>9690</v>
      </c>
      <c r="I23" s="15">
        <v>2034.9</v>
      </c>
      <c r="J23" s="46">
        <v>44026</v>
      </c>
      <c r="K23" s="47" t="s">
        <v>20</v>
      </c>
      <c r="L23" s="47" t="s">
        <v>21</v>
      </c>
      <c r="M23" s="6"/>
      <c r="N23" s="6"/>
      <c r="O23" s="6"/>
      <c r="P23" s="50" t="s">
        <v>186</v>
      </c>
      <c r="Q23" s="13" t="s">
        <v>187</v>
      </c>
      <c r="R23" s="6" t="s">
        <v>22</v>
      </c>
    </row>
    <row r="24" spans="2:18" x14ac:dyDescent="0.3">
      <c r="B24" s="62" t="s">
        <v>188</v>
      </c>
      <c r="C24" s="13" t="s">
        <v>9</v>
      </c>
      <c r="D24" s="49" t="s">
        <v>189</v>
      </c>
      <c r="E24" s="45">
        <v>1</v>
      </c>
      <c r="F24" s="14">
        <v>1817</v>
      </c>
      <c r="G24" s="15">
        <v>483</v>
      </c>
      <c r="H24" s="14">
        <v>1876</v>
      </c>
      <c r="I24" s="15">
        <v>393.96</v>
      </c>
      <c r="J24" s="46">
        <v>44027</v>
      </c>
      <c r="K24" s="47" t="s">
        <v>20</v>
      </c>
      <c r="L24" s="47" t="s">
        <v>21</v>
      </c>
      <c r="M24" s="6"/>
      <c r="N24" s="6"/>
      <c r="O24" s="6"/>
      <c r="P24" s="50" t="s">
        <v>61</v>
      </c>
      <c r="Q24" s="13" t="s">
        <v>190</v>
      </c>
      <c r="R24" s="6" t="s">
        <v>22</v>
      </c>
    </row>
    <row r="25" spans="2:18" ht="28.8" x14ac:dyDescent="0.3">
      <c r="B25" s="62" t="s">
        <v>191</v>
      </c>
      <c r="C25" s="13" t="s">
        <v>10</v>
      </c>
      <c r="D25" s="49" t="s">
        <v>192</v>
      </c>
      <c r="E25" s="45">
        <v>12</v>
      </c>
      <c r="F25" s="14">
        <v>3719.01</v>
      </c>
      <c r="G25" s="15">
        <v>780.99</v>
      </c>
      <c r="H25" s="14">
        <v>3719.01</v>
      </c>
      <c r="I25" s="15">
        <v>780.99</v>
      </c>
      <c r="J25" s="46">
        <v>43999</v>
      </c>
      <c r="K25" s="47" t="s">
        <v>20</v>
      </c>
      <c r="L25" s="47" t="s">
        <v>21</v>
      </c>
      <c r="M25" s="6"/>
      <c r="N25" s="6"/>
      <c r="O25" s="6"/>
      <c r="P25" s="50" t="s">
        <v>193</v>
      </c>
      <c r="Q25" s="13" t="s">
        <v>194</v>
      </c>
      <c r="R25" s="6" t="s">
        <v>22</v>
      </c>
    </row>
    <row r="26" spans="2:18" ht="43.2" x14ac:dyDescent="0.3">
      <c r="B26" s="62" t="s">
        <v>195</v>
      </c>
      <c r="C26" s="13" t="s">
        <v>10</v>
      </c>
      <c r="D26" s="49" t="s">
        <v>196</v>
      </c>
      <c r="E26" s="45">
        <v>12</v>
      </c>
      <c r="F26" s="14">
        <v>882.54</v>
      </c>
      <c r="G26" s="15">
        <v>44.12</v>
      </c>
      <c r="H26" s="14">
        <v>882.54</v>
      </c>
      <c r="I26" s="15">
        <v>44.12</v>
      </c>
      <c r="J26" s="46">
        <v>44018</v>
      </c>
      <c r="K26" s="47" t="s">
        <v>21</v>
      </c>
      <c r="L26" s="47" t="s">
        <v>21</v>
      </c>
      <c r="M26" s="6"/>
      <c r="N26" s="6"/>
      <c r="O26" s="6"/>
      <c r="P26" s="50" t="s">
        <v>197</v>
      </c>
      <c r="Q26" s="13" t="s">
        <v>198</v>
      </c>
      <c r="R26" s="6" t="s">
        <v>22</v>
      </c>
    </row>
    <row r="27" spans="2:18" ht="28.8" x14ac:dyDescent="0.3">
      <c r="B27" s="62" t="s">
        <v>199</v>
      </c>
      <c r="C27" s="13" t="s">
        <v>10</v>
      </c>
      <c r="D27" s="49" t="s">
        <v>200</v>
      </c>
      <c r="E27" s="45">
        <v>1</v>
      </c>
      <c r="F27" s="14">
        <v>240</v>
      </c>
      <c r="G27" s="15">
        <v>50.4</v>
      </c>
      <c r="H27" s="14">
        <v>240</v>
      </c>
      <c r="I27" s="15">
        <v>50.4</v>
      </c>
      <c r="J27" s="46">
        <v>44033</v>
      </c>
      <c r="K27" s="47" t="s">
        <v>21</v>
      </c>
      <c r="L27" s="47" t="s">
        <v>21</v>
      </c>
      <c r="M27" s="6"/>
      <c r="N27" s="6"/>
      <c r="O27" s="6"/>
      <c r="P27" s="50" t="s">
        <v>201</v>
      </c>
      <c r="Q27" s="13" t="s">
        <v>202</v>
      </c>
      <c r="R27" s="6" t="s">
        <v>22</v>
      </c>
    </row>
    <row r="28" spans="2:18" ht="28.8" x14ac:dyDescent="0.3">
      <c r="B28" s="62" t="s">
        <v>203</v>
      </c>
      <c r="C28" s="13" t="s">
        <v>10</v>
      </c>
      <c r="D28" s="49" t="s">
        <v>204</v>
      </c>
      <c r="E28" s="45">
        <v>1</v>
      </c>
      <c r="F28" s="14">
        <v>1293.43</v>
      </c>
      <c r="G28" s="15">
        <v>271.62</v>
      </c>
      <c r="H28" s="14">
        <v>1293.43</v>
      </c>
      <c r="I28" s="15">
        <v>271.62</v>
      </c>
      <c r="J28" s="46">
        <v>44013</v>
      </c>
      <c r="K28" s="47" t="s">
        <v>20</v>
      </c>
      <c r="L28" s="47" t="s">
        <v>21</v>
      </c>
      <c r="M28" s="6"/>
      <c r="N28" s="6"/>
      <c r="O28" s="6"/>
      <c r="P28" s="50" t="s">
        <v>205</v>
      </c>
      <c r="Q28" s="13" t="s">
        <v>206</v>
      </c>
      <c r="R28" s="6" t="s">
        <v>22</v>
      </c>
    </row>
    <row r="29" spans="2:18" x14ac:dyDescent="0.3">
      <c r="B29" s="62" t="s">
        <v>207</v>
      </c>
      <c r="C29" s="13" t="s">
        <v>10</v>
      </c>
      <c r="D29" s="49" t="s">
        <v>208</v>
      </c>
      <c r="E29" s="45">
        <v>1</v>
      </c>
      <c r="F29" s="14">
        <v>3900</v>
      </c>
      <c r="G29" s="15">
        <v>819</v>
      </c>
      <c r="H29" s="14">
        <v>3900</v>
      </c>
      <c r="I29" s="15">
        <v>819</v>
      </c>
      <c r="J29" s="46">
        <v>44014</v>
      </c>
      <c r="K29" s="47" t="s">
        <v>20</v>
      </c>
      <c r="L29" s="47" t="s">
        <v>21</v>
      </c>
      <c r="M29" s="6"/>
      <c r="N29" s="6"/>
      <c r="O29" s="6"/>
      <c r="P29" s="50" t="s">
        <v>93</v>
      </c>
      <c r="Q29" s="13" t="s">
        <v>209</v>
      </c>
      <c r="R29" s="6" t="s">
        <v>22</v>
      </c>
    </row>
    <row r="30" spans="2:18" ht="28.8" x14ac:dyDescent="0.3">
      <c r="B30" s="62" t="s">
        <v>210</v>
      </c>
      <c r="C30" s="13" t="s">
        <v>10</v>
      </c>
      <c r="D30" s="49" t="s">
        <v>211</v>
      </c>
      <c r="E30" s="45">
        <v>1</v>
      </c>
      <c r="F30" s="14">
        <v>1844</v>
      </c>
      <c r="G30" s="15">
        <v>387.24</v>
      </c>
      <c r="H30" s="14">
        <v>1844</v>
      </c>
      <c r="I30" s="15">
        <v>387.24</v>
      </c>
      <c r="J30" s="46">
        <v>44034</v>
      </c>
      <c r="K30" s="47" t="s">
        <v>20</v>
      </c>
      <c r="L30" s="47" t="s">
        <v>21</v>
      </c>
      <c r="M30" s="6"/>
      <c r="N30" s="6"/>
      <c r="O30" s="6"/>
      <c r="P30" s="50" t="s">
        <v>212</v>
      </c>
      <c r="Q30" s="13" t="s">
        <v>213</v>
      </c>
      <c r="R30" s="6" t="s">
        <v>22</v>
      </c>
    </row>
    <row r="31" spans="2:18" ht="43.2" x14ac:dyDescent="0.3">
      <c r="B31" s="63" t="s">
        <v>214</v>
      </c>
      <c r="C31" s="39" t="s">
        <v>9</v>
      </c>
      <c r="D31" s="49" t="s">
        <v>215</v>
      </c>
      <c r="E31" s="52">
        <v>1</v>
      </c>
      <c r="F31" s="53">
        <v>2340</v>
      </c>
      <c r="G31" s="54">
        <v>491.4</v>
      </c>
      <c r="H31" s="53">
        <v>1872</v>
      </c>
      <c r="I31" s="54">
        <v>393.12</v>
      </c>
      <c r="J31" s="55">
        <v>44019</v>
      </c>
      <c r="K31" s="77" t="s">
        <v>21</v>
      </c>
      <c r="L31" s="77" t="s">
        <v>21</v>
      </c>
      <c r="M31" s="78"/>
      <c r="N31" s="78"/>
      <c r="O31" s="78"/>
      <c r="P31" s="50" t="s">
        <v>216</v>
      </c>
      <c r="Q31" s="39" t="s">
        <v>217</v>
      </c>
      <c r="R31" s="6" t="s">
        <v>22</v>
      </c>
    </row>
    <row r="32" spans="2:1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</sheetData>
  <autoFilter ref="A3:R31"/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83" orientation="landscape" r:id="rId1"/>
  <headerFooter alignWithMargins="0">
    <oddFooter>&amp;C&amp;"-,Normal"&amp;P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VICEALCALDÍA\CONTRATACIÓN\3 Trimestre\[JULIO 2020 Dación Cuentas CM - VICEALCALDÍA.XLSX]INSTRUCCIONES'!#REF!</xm:f>
          </x14:formula1>
          <xm:sqref>K4:L31</xm:sqref>
        </x14:dataValidation>
        <x14:dataValidation type="list" showErrorMessage="1" error="SE DEBE ELEGIR UN VALOR DE LA LISTA">
          <x14:formula1>
            <xm:f>'O:\Datos Compartidos\DIRECCIÓN GENERAL DE VICEALCALDÍA\CONTRATACIÓN\3 Trimestre\[JULIO 2020 Dación Cuentas CM - VICEALCALDÍA.XLSX]INSTRUCCIONES'!#REF!</xm:f>
          </x14:formula1>
          <xm:sqref>C4:C31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WVZ470"/>
  <sheetViews>
    <sheetView showGridLines="0" topLeftCell="B1" zoomScaleNormal="100" workbookViewId="0">
      <selection activeCell="C17" sqref="C17"/>
    </sheetView>
  </sheetViews>
  <sheetFormatPr baseColWidth="10" defaultColWidth="0" defaultRowHeight="14.4" zeroHeight="1" x14ac:dyDescent="0.3"/>
  <cols>
    <col min="1" max="1" width="10.109375" style="1" hidden="1" customWidth="1"/>
    <col min="2" max="2" width="15.5546875" style="5" customWidth="1"/>
    <col min="3" max="3" width="13.109375" style="1" bestFit="1" customWidth="1"/>
    <col min="4" max="4" width="47.6640625" style="76" customWidth="1"/>
    <col min="5" max="5" width="11" style="1" customWidth="1"/>
    <col min="6" max="6" width="16.88671875" style="4" customWidth="1"/>
    <col min="7" max="7" width="12.44140625" style="4" customWidth="1"/>
    <col min="8" max="8" width="15.33203125" style="4" customWidth="1"/>
    <col min="9" max="9" width="14.33203125" style="4" customWidth="1"/>
    <col min="10" max="10" width="20.33203125" style="4" customWidth="1"/>
    <col min="11" max="11" width="9.5546875" style="1" customWidth="1"/>
    <col min="12" max="12" width="11.6640625" style="1" customWidth="1"/>
    <col min="13" max="15" width="13.109375" style="1" hidden="1" customWidth="1"/>
    <col min="16" max="16" width="17.109375" style="2" customWidth="1"/>
    <col min="17" max="17" width="39.6640625" style="1" customWidth="1"/>
    <col min="18" max="18" width="16.33203125" style="1" customWidth="1"/>
    <col min="19" max="19" width="2.109375" customWidth="1"/>
    <col min="20" max="24" width="11.5546875" customWidth="1"/>
    <col min="25" max="257" width="10.109375" customWidth="1"/>
    <col min="258" max="258" width="15.5546875" customWidth="1"/>
    <col min="259" max="259" width="13.109375" bestFit="1" customWidth="1"/>
    <col min="260" max="260" width="47.6640625" customWidth="1"/>
    <col min="261" max="261" width="11" customWidth="1"/>
    <col min="262" max="262" width="16.88671875" customWidth="1"/>
    <col min="263" max="263" width="12.44140625" customWidth="1"/>
    <col min="264" max="264" width="15.33203125" customWidth="1"/>
    <col min="265" max="265" width="14.33203125" customWidth="1"/>
    <col min="266" max="266" width="20.33203125" customWidth="1"/>
    <col min="267" max="267" width="9.5546875" customWidth="1"/>
    <col min="268" max="268" width="11.6640625" customWidth="1"/>
    <col min="269" max="271" width="10.109375" hidden="1" customWidth="1"/>
    <col min="272" max="272" width="17.109375" customWidth="1"/>
    <col min="273" max="273" width="39.6640625" customWidth="1"/>
    <col min="274" max="274" width="16.33203125" customWidth="1"/>
    <col min="275" max="280" width="10.109375" hidden="1" customWidth="1"/>
    <col min="281" max="512" width="10.109375" hidden="1"/>
    <col min="513" max="513" width="10.109375" hidden="1" customWidth="1"/>
    <col min="514" max="514" width="15.5546875" customWidth="1"/>
    <col min="515" max="515" width="13.109375" bestFit="1" customWidth="1"/>
    <col min="516" max="516" width="47.6640625" customWidth="1"/>
    <col min="517" max="517" width="11" customWidth="1"/>
    <col min="518" max="518" width="16.88671875" customWidth="1"/>
    <col min="519" max="519" width="12.44140625" customWidth="1"/>
    <col min="520" max="520" width="15.33203125" customWidth="1"/>
    <col min="521" max="521" width="14.33203125" customWidth="1"/>
    <col min="522" max="522" width="20.33203125" customWidth="1"/>
    <col min="523" max="523" width="9.5546875" customWidth="1"/>
    <col min="524" max="524" width="11.6640625" customWidth="1"/>
    <col min="525" max="527" width="10.109375" hidden="1" customWidth="1"/>
    <col min="528" max="528" width="17.109375" customWidth="1"/>
    <col min="529" max="529" width="39.6640625" customWidth="1"/>
    <col min="530" max="530" width="16.33203125" customWidth="1"/>
    <col min="531" max="536" width="10.109375" hidden="1" customWidth="1"/>
    <col min="537" max="768" width="10.109375" hidden="1"/>
    <col min="769" max="769" width="10.109375" hidden="1" customWidth="1"/>
    <col min="770" max="770" width="15.5546875" customWidth="1"/>
    <col min="771" max="771" width="13.109375" bestFit="1" customWidth="1"/>
    <col min="772" max="772" width="47.6640625" customWidth="1"/>
    <col min="773" max="773" width="11" customWidth="1"/>
    <col min="774" max="774" width="16.88671875" customWidth="1"/>
    <col min="775" max="775" width="12.44140625" customWidth="1"/>
    <col min="776" max="776" width="15.33203125" customWidth="1"/>
    <col min="777" max="777" width="14.33203125" customWidth="1"/>
    <col min="778" max="778" width="20.33203125" customWidth="1"/>
    <col min="779" max="779" width="9.5546875" customWidth="1"/>
    <col min="780" max="780" width="11.6640625" customWidth="1"/>
    <col min="781" max="783" width="10.109375" hidden="1" customWidth="1"/>
    <col min="784" max="784" width="17.109375" customWidth="1"/>
    <col min="785" max="785" width="39.6640625" customWidth="1"/>
    <col min="786" max="786" width="16.33203125" customWidth="1"/>
    <col min="787" max="792" width="10.109375" hidden="1" customWidth="1"/>
    <col min="793" max="1024" width="10.109375" hidden="1"/>
    <col min="1025" max="1025" width="10.109375" hidden="1" customWidth="1"/>
    <col min="1026" max="1026" width="15.5546875" customWidth="1"/>
    <col min="1027" max="1027" width="13.109375" bestFit="1" customWidth="1"/>
    <col min="1028" max="1028" width="47.6640625" customWidth="1"/>
    <col min="1029" max="1029" width="11" customWidth="1"/>
    <col min="1030" max="1030" width="16.88671875" customWidth="1"/>
    <col min="1031" max="1031" width="12.44140625" customWidth="1"/>
    <col min="1032" max="1032" width="15.33203125" customWidth="1"/>
    <col min="1033" max="1033" width="14.33203125" customWidth="1"/>
    <col min="1034" max="1034" width="20.33203125" customWidth="1"/>
    <col min="1035" max="1035" width="9.5546875" customWidth="1"/>
    <col min="1036" max="1036" width="11.6640625" customWidth="1"/>
    <col min="1037" max="1039" width="10.109375" hidden="1" customWidth="1"/>
    <col min="1040" max="1040" width="17.109375" customWidth="1"/>
    <col min="1041" max="1041" width="39.6640625" customWidth="1"/>
    <col min="1042" max="1042" width="16.33203125" customWidth="1"/>
    <col min="1043" max="1048" width="10.109375" hidden="1" customWidth="1"/>
    <col min="1049" max="1280" width="10.109375" hidden="1"/>
    <col min="1281" max="1281" width="10.109375" hidden="1" customWidth="1"/>
    <col min="1282" max="1282" width="15.5546875" customWidth="1"/>
    <col min="1283" max="1283" width="13.109375" bestFit="1" customWidth="1"/>
    <col min="1284" max="1284" width="47.6640625" customWidth="1"/>
    <col min="1285" max="1285" width="11" customWidth="1"/>
    <col min="1286" max="1286" width="16.88671875" customWidth="1"/>
    <col min="1287" max="1287" width="12.44140625" customWidth="1"/>
    <col min="1288" max="1288" width="15.33203125" customWidth="1"/>
    <col min="1289" max="1289" width="14.33203125" customWidth="1"/>
    <col min="1290" max="1290" width="20.33203125" customWidth="1"/>
    <col min="1291" max="1291" width="9.5546875" customWidth="1"/>
    <col min="1292" max="1292" width="11.6640625" customWidth="1"/>
    <col min="1293" max="1295" width="10.109375" hidden="1" customWidth="1"/>
    <col min="1296" max="1296" width="17.109375" customWidth="1"/>
    <col min="1297" max="1297" width="39.6640625" customWidth="1"/>
    <col min="1298" max="1298" width="16.33203125" customWidth="1"/>
    <col min="1299" max="1304" width="10.109375" hidden="1" customWidth="1"/>
    <col min="1305" max="1536" width="10.109375" hidden="1"/>
    <col min="1537" max="1537" width="10.109375" hidden="1" customWidth="1"/>
    <col min="1538" max="1538" width="15.5546875" customWidth="1"/>
    <col min="1539" max="1539" width="13.109375" bestFit="1" customWidth="1"/>
    <col min="1540" max="1540" width="47.6640625" customWidth="1"/>
    <col min="1541" max="1541" width="11" customWidth="1"/>
    <col min="1542" max="1542" width="16.88671875" customWidth="1"/>
    <col min="1543" max="1543" width="12.44140625" customWidth="1"/>
    <col min="1544" max="1544" width="15.33203125" customWidth="1"/>
    <col min="1545" max="1545" width="14.33203125" customWidth="1"/>
    <col min="1546" max="1546" width="20.33203125" customWidth="1"/>
    <col min="1547" max="1547" width="9.5546875" customWidth="1"/>
    <col min="1548" max="1548" width="11.6640625" customWidth="1"/>
    <col min="1549" max="1551" width="10.109375" hidden="1" customWidth="1"/>
    <col min="1552" max="1552" width="17.109375" customWidth="1"/>
    <col min="1553" max="1553" width="39.6640625" customWidth="1"/>
    <col min="1554" max="1554" width="16.33203125" customWidth="1"/>
    <col min="1555" max="1560" width="10.109375" hidden="1" customWidth="1"/>
    <col min="1561" max="1792" width="10.109375" hidden="1"/>
    <col min="1793" max="1793" width="10.109375" hidden="1" customWidth="1"/>
    <col min="1794" max="1794" width="15.5546875" customWidth="1"/>
    <col min="1795" max="1795" width="13.109375" bestFit="1" customWidth="1"/>
    <col min="1796" max="1796" width="47.6640625" customWidth="1"/>
    <col min="1797" max="1797" width="11" customWidth="1"/>
    <col min="1798" max="1798" width="16.88671875" customWidth="1"/>
    <col min="1799" max="1799" width="12.44140625" customWidth="1"/>
    <col min="1800" max="1800" width="15.33203125" customWidth="1"/>
    <col min="1801" max="1801" width="14.33203125" customWidth="1"/>
    <col min="1802" max="1802" width="20.33203125" customWidth="1"/>
    <col min="1803" max="1803" width="9.5546875" customWidth="1"/>
    <col min="1804" max="1804" width="11.6640625" customWidth="1"/>
    <col min="1805" max="1807" width="10.109375" hidden="1" customWidth="1"/>
    <col min="1808" max="1808" width="17.109375" customWidth="1"/>
    <col min="1809" max="1809" width="39.6640625" customWidth="1"/>
    <col min="1810" max="1810" width="16.33203125" customWidth="1"/>
    <col min="1811" max="1816" width="10.109375" hidden="1" customWidth="1"/>
    <col min="1817" max="2048" width="10.109375" hidden="1"/>
    <col min="2049" max="2049" width="10.109375" hidden="1" customWidth="1"/>
    <col min="2050" max="2050" width="15.5546875" customWidth="1"/>
    <col min="2051" max="2051" width="13.109375" bestFit="1" customWidth="1"/>
    <col min="2052" max="2052" width="47.6640625" customWidth="1"/>
    <col min="2053" max="2053" width="11" customWidth="1"/>
    <col min="2054" max="2054" width="16.88671875" customWidth="1"/>
    <col min="2055" max="2055" width="12.44140625" customWidth="1"/>
    <col min="2056" max="2056" width="15.33203125" customWidth="1"/>
    <col min="2057" max="2057" width="14.33203125" customWidth="1"/>
    <col min="2058" max="2058" width="20.33203125" customWidth="1"/>
    <col min="2059" max="2059" width="9.5546875" customWidth="1"/>
    <col min="2060" max="2060" width="11.6640625" customWidth="1"/>
    <col min="2061" max="2063" width="10.109375" hidden="1" customWidth="1"/>
    <col min="2064" max="2064" width="17.109375" customWidth="1"/>
    <col min="2065" max="2065" width="39.6640625" customWidth="1"/>
    <col min="2066" max="2066" width="16.33203125" customWidth="1"/>
    <col min="2067" max="2072" width="10.109375" hidden="1" customWidth="1"/>
    <col min="2073" max="2304" width="10.109375" hidden="1"/>
    <col min="2305" max="2305" width="10.109375" hidden="1" customWidth="1"/>
    <col min="2306" max="2306" width="15.5546875" customWidth="1"/>
    <col min="2307" max="2307" width="13.109375" bestFit="1" customWidth="1"/>
    <col min="2308" max="2308" width="47.6640625" customWidth="1"/>
    <col min="2309" max="2309" width="11" customWidth="1"/>
    <col min="2310" max="2310" width="16.88671875" customWidth="1"/>
    <col min="2311" max="2311" width="12.44140625" customWidth="1"/>
    <col min="2312" max="2312" width="15.33203125" customWidth="1"/>
    <col min="2313" max="2313" width="14.33203125" customWidth="1"/>
    <col min="2314" max="2314" width="20.33203125" customWidth="1"/>
    <col min="2315" max="2315" width="9.5546875" customWidth="1"/>
    <col min="2316" max="2316" width="11.6640625" customWidth="1"/>
    <col min="2317" max="2319" width="10.109375" hidden="1" customWidth="1"/>
    <col min="2320" max="2320" width="17.109375" customWidth="1"/>
    <col min="2321" max="2321" width="39.6640625" customWidth="1"/>
    <col min="2322" max="2322" width="16.33203125" customWidth="1"/>
    <col min="2323" max="2328" width="10.109375" hidden="1" customWidth="1"/>
    <col min="2329" max="2560" width="10.109375" hidden="1"/>
    <col min="2561" max="2561" width="10.109375" hidden="1" customWidth="1"/>
    <col min="2562" max="2562" width="15.5546875" customWidth="1"/>
    <col min="2563" max="2563" width="13.109375" bestFit="1" customWidth="1"/>
    <col min="2564" max="2564" width="47.6640625" customWidth="1"/>
    <col min="2565" max="2565" width="11" customWidth="1"/>
    <col min="2566" max="2566" width="16.88671875" customWidth="1"/>
    <col min="2567" max="2567" width="12.44140625" customWidth="1"/>
    <col min="2568" max="2568" width="15.33203125" customWidth="1"/>
    <col min="2569" max="2569" width="14.33203125" customWidth="1"/>
    <col min="2570" max="2570" width="20.33203125" customWidth="1"/>
    <col min="2571" max="2571" width="9.5546875" customWidth="1"/>
    <col min="2572" max="2572" width="11.6640625" customWidth="1"/>
    <col min="2573" max="2575" width="10.109375" hidden="1" customWidth="1"/>
    <col min="2576" max="2576" width="17.109375" customWidth="1"/>
    <col min="2577" max="2577" width="39.6640625" customWidth="1"/>
    <col min="2578" max="2578" width="16.33203125" customWidth="1"/>
    <col min="2579" max="2584" width="10.109375" hidden="1" customWidth="1"/>
    <col min="2585" max="2816" width="10.109375" hidden="1"/>
    <col min="2817" max="2817" width="10.109375" hidden="1" customWidth="1"/>
    <col min="2818" max="2818" width="15.5546875" customWidth="1"/>
    <col min="2819" max="2819" width="13.109375" bestFit="1" customWidth="1"/>
    <col min="2820" max="2820" width="47.6640625" customWidth="1"/>
    <col min="2821" max="2821" width="11" customWidth="1"/>
    <col min="2822" max="2822" width="16.88671875" customWidth="1"/>
    <col min="2823" max="2823" width="12.44140625" customWidth="1"/>
    <col min="2824" max="2824" width="15.33203125" customWidth="1"/>
    <col min="2825" max="2825" width="14.33203125" customWidth="1"/>
    <col min="2826" max="2826" width="20.33203125" customWidth="1"/>
    <col min="2827" max="2827" width="9.5546875" customWidth="1"/>
    <col min="2828" max="2828" width="11.6640625" customWidth="1"/>
    <col min="2829" max="2831" width="10.109375" hidden="1" customWidth="1"/>
    <col min="2832" max="2832" width="17.109375" customWidth="1"/>
    <col min="2833" max="2833" width="39.6640625" customWidth="1"/>
    <col min="2834" max="2834" width="16.33203125" customWidth="1"/>
    <col min="2835" max="2840" width="10.109375" hidden="1" customWidth="1"/>
    <col min="2841" max="3072" width="10.109375" hidden="1"/>
    <col min="3073" max="3073" width="10.109375" hidden="1" customWidth="1"/>
    <col min="3074" max="3074" width="15.5546875" customWidth="1"/>
    <col min="3075" max="3075" width="13.109375" bestFit="1" customWidth="1"/>
    <col min="3076" max="3076" width="47.6640625" customWidth="1"/>
    <col min="3077" max="3077" width="11" customWidth="1"/>
    <col min="3078" max="3078" width="16.88671875" customWidth="1"/>
    <col min="3079" max="3079" width="12.44140625" customWidth="1"/>
    <col min="3080" max="3080" width="15.33203125" customWidth="1"/>
    <col min="3081" max="3081" width="14.33203125" customWidth="1"/>
    <col min="3082" max="3082" width="20.33203125" customWidth="1"/>
    <col min="3083" max="3083" width="9.5546875" customWidth="1"/>
    <col min="3084" max="3084" width="11.6640625" customWidth="1"/>
    <col min="3085" max="3087" width="10.109375" hidden="1" customWidth="1"/>
    <col min="3088" max="3088" width="17.109375" customWidth="1"/>
    <col min="3089" max="3089" width="39.6640625" customWidth="1"/>
    <col min="3090" max="3090" width="16.33203125" customWidth="1"/>
    <col min="3091" max="3096" width="10.109375" hidden="1" customWidth="1"/>
    <col min="3097" max="3328" width="10.109375" hidden="1"/>
    <col min="3329" max="3329" width="10.109375" hidden="1" customWidth="1"/>
    <col min="3330" max="3330" width="15.5546875" customWidth="1"/>
    <col min="3331" max="3331" width="13.109375" bestFit="1" customWidth="1"/>
    <col min="3332" max="3332" width="47.6640625" customWidth="1"/>
    <col min="3333" max="3333" width="11" customWidth="1"/>
    <col min="3334" max="3334" width="16.88671875" customWidth="1"/>
    <col min="3335" max="3335" width="12.44140625" customWidth="1"/>
    <col min="3336" max="3336" width="15.33203125" customWidth="1"/>
    <col min="3337" max="3337" width="14.33203125" customWidth="1"/>
    <col min="3338" max="3338" width="20.33203125" customWidth="1"/>
    <col min="3339" max="3339" width="9.5546875" customWidth="1"/>
    <col min="3340" max="3340" width="11.6640625" customWidth="1"/>
    <col min="3341" max="3343" width="10.109375" hidden="1" customWidth="1"/>
    <col min="3344" max="3344" width="17.109375" customWidth="1"/>
    <col min="3345" max="3345" width="39.6640625" customWidth="1"/>
    <col min="3346" max="3346" width="16.33203125" customWidth="1"/>
    <col min="3347" max="3352" width="10.109375" hidden="1" customWidth="1"/>
    <col min="3353" max="3584" width="10.109375" hidden="1"/>
    <col min="3585" max="3585" width="10.109375" hidden="1" customWidth="1"/>
    <col min="3586" max="3586" width="15.5546875" customWidth="1"/>
    <col min="3587" max="3587" width="13.109375" bestFit="1" customWidth="1"/>
    <col min="3588" max="3588" width="47.6640625" customWidth="1"/>
    <col min="3589" max="3589" width="11" customWidth="1"/>
    <col min="3590" max="3590" width="16.88671875" customWidth="1"/>
    <col min="3591" max="3591" width="12.44140625" customWidth="1"/>
    <col min="3592" max="3592" width="15.33203125" customWidth="1"/>
    <col min="3593" max="3593" width="14.33203125" customWidth="1"/>
    <col min="3594" max="3594" width="20.33203125" customWidth="1"/>
    <col min="3595" max="3595" width="9.5546875" customWidth="1"/>
    <col min="3596" max="3596" width="11.6640625" customWidth="1"/>
    <col min="3597" max="3599" width="10.109375" hidden="1" customWidth="1"/>
    <col min="3600" max="3600" width="17.109375" customWidth="1"/>
    <col min="3601" max="3601" width="39.6640625" customWidth="1"/>
    <col min="3602" max="3602" width="16.33203125" customWidth="1"/>
    <col min="3603" max="3608" width="10.109375" hidden="1" customWidth="1"/>
    <col min="3609" max="3840" width="10.109375" hidden="1"/>
    <col min="3841" max="3841" width="10.109375" hidden="1" customWidth="1"/>
    <col min="3842" max="3842" width="15.5546875" customWidth="1"/>
    <col min="3843" max="3843" width="13.109375" bestFit="1" customWidth="1"/>
    <col min="3844" max="3844" width="47.6640625" customWidth="1"/>
    <col min="3845" max="3845" width="11" customWidth="1"/>
    <col min="3846" max="3846" width="16.88671875" customWidth="1"/>
    <col min="3847" max="3847" width="12.44140625" customWidth="1"/>
    <col min="3848" max="3848" width="15.33203125" customWidth="1"/>
    <col min="3849" max="3849" width="14.33203125" customWidth="1"/>
    <col min="3850" max="3850" width="20.33203125" customWidth="1"/>
    <col min="3851" max="3851" width="9.5546875" customWidth="1"/>
    <col min="3852" max="3852" width="11.6640625" customWidth="1"/>
    <col min="3853" max="3855" width="10.109375" hidden="1" customWidth="1"/>
    <col min="3856" max="3856" width="17.109375" customWidth="1"/>
    <col min="3857" max="3857" width="39.6640625" customWidth="1"/>
    <col min="3858" max="3858" width="16.33203125" customWidth="1"/>
    <col min="3859" max="3864" width="10.109375" hidden="1" customWidth="1"/>
    <col min="3865" max="4096" width="10.109375" hidden="1"/>
    <col min="4097" max="4097" width="10.109375" hidden="1" customWidth="1"/>
    <col min="4098" max="4098" width="15.5546875" customWidth="1"/>
    <col min="4099" max="4099" width="13.109375" bestFit="1" customWidth="1"/>
    <col min="4100" max="4100" width="47.6640625" customWidth="1"/>
    <col min="4101" max="4101" width="11" customWidth="1"/>
    <col min="4102" max="4102" width="16.88671875" customWidth="1"/>
    <col min="4103" max="4103" width="12.44140625" customWidth="1"/>
    <col min="4104" max="4104" width="15.33203125" customWidth="1"/>
    <col min="4105" max="4105" width="14.33203125" customWidth="1"/>
    <col min="4106" max="4106" width="20.33203125" customWidth="1"/>
    <col min="4107" max="4107" width="9.5546875" customWidth="1"/>
    <col min="4108" max="4108" width="11.6640625" customWidth="1"/>
    <col min="4109" max="4111" width="10.109375" hidden="1" customWidth="1"/>
    <col min="4112" max="4112" width="17.109375" customWidth="1"/>
    <col min="4113" max="4113" width="39.6640625" customWidth="1"/>
    <col min="4114" max="4114" width="16.33203125" customWidth="1"/>
    <col min="4115" max="4120" width="10.109375" hidden="1" customWidth="1"/>
    <col min="4121" max="4352" width="10.109375" hidden="1"/>
    <col min="4353" max="4353" width="10.109375" hidden="1" customWidth="1"/>
    <col min="4354" max="4354" width="15.5546875" customWidth="1"/>
    <col min="4355" max="4355" width="13.109375" bestFit="1" customWidth="1"/>
    <col min="4356" max="4356" width="47.6640625" customWidth="1"/>
    <col min="4357" max="4357" width="11" customWidth="1"/>
    <col min="4358" max="4358" width="16.88671875" customWidth="1"/>
    <col min="4359" max="4359" width="12.44140625" customWidth="1"/>
    <col min="4360" max="4360" width="15.33203125" customWidth="1"/>
    <col min="4361" max="4361" width="14.33203125" customWidth="1"/>
    <col min="4362" max="4362" width="20.33203125" customWidth="1"/>
    <col min="4363" max="4363" width="9.5546875" customWidth="1"/>
    <col min="4364" max="4364" width="11.6640625" customWidth="1"/>
    <col min="4365" max="4367" width="10.109375" hidden="1" customWidth="1"/>
    <col min="4368" max="4368" width="17.109375" customWidth="1"/>
    <col min="4369" max="4369" width="39.6640625" customWidth="1"/>
    <col min="4370" max="4370" width="16.33203125" customWidth="1"/>
    <col min="4371" max="4376" width="10.109375" hidden="1" customWidth="1"/>
    <col min="4377" max="4608" width="10.109375" hidden="1"/>
    <col min="4609" max="4609" width="10.109375" hidden="1" customWidth="1"/>
    <col min="4610" max="4610" width="15.5546875" customWidth="1"/>
    <col min="4611" max="4611" width="13.109375" bestFit="1" customWidth="1"/>
    <col min="4612" max="4612" width="47.6640625" customWidth="1"/>
    <col min="4613" max="4613" width="11" customWidth="1"/>
    <col min="4614" max="4614" width="16.88671875" customWidth="1"/>
    <col min="4615" max="4615" width="12.44140625" customWidth="1"/>
    <col min="4616" max="4616" width="15.33203125" customWidth="1"/>
    <col min="4617" max="4617" width="14.33203125" customWidth="1"/>
    <col min="4618" max="4618" width="20.33203125" customWidth="1"/>
    <col min="4619" max="4619" width="9.5546875" customWidth="1"/>
    <col min="4620" max="4620" width="11.6640625" customWidth="1"/>
    <col min="4621" max="4623" width="10.109375" hidden="1" customWidth="1"/>
    <col min="4624" max="4624" width="17.109375" customWidth="1"/>
    <col min="4625" max="4625" width="39.6640625" customWidth="1"/>
    <col min="4626" max="4626" width="16.33203125" customWidth="1"/>
    <col min="4627" max="4632" width="10.109375" hidden="1" customWidth="1"/>
    <col min="4633" max="4864" width="10.109375" hidden="1"/>
    <col min="4865" max="4865" width="10.109375" hidden="1" customWidth="1"/>
    <col min="4866" max="4866" width="15.5546875" customWidth="1"/>
    <col min="4867" max="4867" width="13.109375" bestFit="1" customWidth="1"/>
    <col min="4868" max="4868" width="47.6640625" customWidth="1"/>
    <col min="4869" max="4869" width="11" customWidth="1"/>
    <col min="4870" max="4870" width="16.88671875" customWidth="1"/>
    <col min="4871" max="4871" width="12.44140625" customWidth="1"/>
    <col min="4872" max="4872" width="15.33203125" customWidth="1"/>
    <col min="4873" max="4873" width="14.33203125" customWidth="1"/>
    <col min="4874" max="4874" width="20.33203125" customWidth="1"/>
    <col min="4875" max="4875" width="9.5546875" customWidth="1"/>
    <col min="4876" max="4876" width="11.6640625" customWidth="1"/>
    <col min="4877" max="4879" width="10.109375" hidden="1" customWidth="1"/>
    <col min="4880" max="4880" width="17.109375" customWidth="1"/>
    <col min="4881" max="4881" width="39.6640625" customWidth="1"/>
    <col min="4882" max="4882" width="16.33203125" customWidth="1"/>
    <col min="4883" max="4888" width="10.109375" hidden="1" customWidth="1"/>
    <col min="4889" max="5120" width="10.109375" hidden="1"/>
    <col min="5121" max="5121" width="10.109375" hidden="1" customWidth="1"/>
    <col min="5122" max="5122" width="15.5546875" customWidth="1"/>
    <col min="5123" max="5123" width="13.109375" bestFit="1" customWidth="1"/>
    <col min="5124" max="5124" width="47.6640625" customWidth="1"/>
    <col min="5125" max="5125" width="11" customWidth="1"/>
    <col min="5126" max="5126" width="16.88671875" customWidth="1"/>
    <col min="5127" max="5127" width="12.44140625" customWidth="1"/>
    <col min="5128" max="5128" width="15.33203125" customWidth="1"/>
    <col min="5129" max="5129" width="14.33203125" customWidth="1"/>
    <col min="5130" max="5130" width="20.33203125" customWidth="1"/>
    <col min="5131" max="5131" width="9.5546875" customWidth="1"/>
    <col min="5132" max="5132" width="11.6640625" customWidth="1"/>
    <col min="5133" max="5135" width="10.109375" hidden="1" customWidth="1"/>
    <col min="5136" max="5136" width="17.109375" customWidth="1"/>
    <col min="5137" max="5137" width="39.6640625" customWidth="1"/>
    <col min="5138" max="5138" width="16.33203125" customWidth="1"/>
    <col min="5139" max="5144" width="10.109375" hidden="1" customWidth="1"/>
    <col min="5145" max="5376" width="10.109375" hidden="1"/>
    <col min="5377" max="5377" width="10.109375" hidden="1" customWidth="1"/>
    <col min="5378" max="5378" width="15.5546875" customWidth="1"/>
    <col min="5379" max="5379" width="13.109375" bestFit="1" customWidth="1"/>
    <col min="5380" max="5380" width="47.6640625" customWidth="1"/>
    <col min="5381" max="5381" width="11" customWidth="1"/>
    <col min="5382" max="5382" width="16.88671875" customWidth="1"/>
    <col min="5383" max="5383" width="12.44140625" customWidth="1"/>
    <col min="5384" max="5384" width="15.33203125" customWidth="1"/>
    <col min="5385" max="5385" width="14.33203125" customWidth="1"/>
    <col min="5386" max="5386" width="20.33203125" customWidth="1"/>
    <col min="5387" max="5387" width="9.5546875" customWidth="1"/>
    <col min="5388" max="5388" width="11.6640625" customWidth="1"/>
    <col min="5389" max="5391" width="10.109375" hidden="1" customWidth="1"/>
    <col min="5392" max="5392" width="17.109375" customWidth="1"/>
    <col min="5393" max="5393" width="39.6640625" customWidth="1"/>
    <col min="5394" max="5394" width="16.33203125" customWidth="1"/>
    <col min="5395" max="5400" width="10.109375" hidden="1" customWidth="1"/>
    <col min="5401" max="5632" width="10.109375" hidden="1"/>
    <col min="5633" max="5633" width="10.109375" hidden="1" customWidth="1"/>
    <col min="5634" max="5634" width="15.5546875" customWidth="1"/>
    <col min="5635" max="5635" width="13.109375" bestFit="1" customWidth="1"/>
    <col min="5636" max="5636" width="47.6640625" customWidth="1"/>
    <col min="5637" max="5637" width="11" customWidth="1"/>
    <col min="5638" max="5638" width="16.88671875" customWidth="1"/>
    <col min="5639" max="5639" width="12.44140625" customWidth="1"/>
    <col min="5640" max="5640" width="15.33203125" customWidth="1"/>
    <col min="5641" max="5641" width="14.33203125" customWidth="1"/>
    <col min="5642" max="5642" width="20.33203125" customWidth="1"/>
    <col min="5643" max="5643" width="9.5546875" customWidth="1"/>
    <col min="5644" max="5644" width="11.6640625" customWidth="1"/>
    <col min="5645" max="5647" width="10.109375" hidden="1" customWidth="1"/>
    <col min="5648" max="5648" width="17.109375" customWidth="1"/>
    <col min="5649" max="5649" width="39.6640625" customWidth="1"/>
    <col min="5650" max="5650" width="16.33203125" customWidth="1"/>
    <col min="5651" max="5656" width="10.109375" hidden="1" customWidth="1"/>
    <col min="5657" max="5888" width="10.109375" hidden="1"/>
    <col min="5889" max="5889" width="10.109375" hidden="1" customWidth="1"/>
    <col min="5890" max="5890" width="15.5546875" customWidth="1"/>
    <col min="5891" max="5891" width="13.109375" bestFit="1" customWidth="1"/>
    <col min="5892" max="5892" width="47.6640625" customWidth="1"/>
    <col min="5893" max="5893" width="11" customWidth="1"/>
    <col min="5894" max="5894" width="16.88671875" customWidth="1"/>
    <col min="5895" max="5895" width="12.44140625" customWidth="1"/>
    <col min="5896" max="5896" width="15.33203125" customWidth="1"/>
    <col min="5897" max="5897" width="14.33203125" customWidth="1"/>
    <col min="5898" max="5898" width="20.33203125" customWidth="1"/>
    <col min="5899" max="5899" width="9.5546875" customWidth="1"/>
    <col min="5900" max="5900" width="11.6640625" customWidth="1"/>
    <col min="5901" max="5903" width="10.109375" hidden="1" customWidth="1"/>
    <col min="5904" max="5904" width="17.109375" customWidth="1"/>
    <col min="5905" max="5905" width="39.6640625" customWidth="1"/>
    <col min="5906" max="5906" width="16.33203125" customWidth="1"/>
    <col min="5907" max="5912" width="10.109375" hidden="1" customWidth="1"/>
    <col min="5913" max="6144" width="10.109375" hidden="1"/>
    <col min="6145" max="6145" width="10.109375" hidden="1" customWidth="1"/>
    <col min="6146" max="6146" width="15.5546875" customWidth="1"/>
    <col min="6147" max="6147" width="13.109375" bestFit="1" customWidth="1"/>
    <col min="6148" max="6148" width="47.6640625" customWidth="1"/>
    <col min="6149" max="6149" width="11" customWidth="1"/>
    <col min="6150" max="6150" width="16.88671875" customWidth="1"/>
    <col min="6151" max="6151" width="12.44140625" customWidth="1"/>
    <col min="6152" max="6152" width="15.33203125" customWidth="1"/>
    <col min="6153" max="6153" width="14.33203125" customWidth="1"/>
    <col min="6154" max="6154" width="20.33203125" customWidth="1"/>
    <col min="6155" max="6155" width="9.5546875" customWidth="1"/>
    <col min="6156" max="6156" width="11.6640625" customWidth="1"/>
    <col min="6157" max="6159" width="10.109375" hidden="1" customWidth="1"/>
    <col min="6160" max="6160" width="17.109375" customWidth="1"/>
    <col min="6161" max="6161" width="39.6640625" customWidth="1"/>
    <col min="6162" max="6162" width="16.33203125" customWidth="1"/>
    <col min="6163" max="6168" width="10.109375" hidden="1" customWidth="1"/>
    <col min="6169" max="6400" width="10.109375" hidden="1"/>
    <col min="6401" max="6401" width="10.109375" hidden="1" customWidth="1"/>
    <col min="6402" max="6402" width="15.5546875" customWidth="1"/>
    <col min="6403" max="6403" width="13.109375" bestFit="1" customWidth="1"/>
    <col min="6404" max="6404" width="47.6640625" customWidth="1"/>
    <col min="6405" max="6405" width="11" customWidth="1"/>
    <col min="6406" max="6406" width="16.88671875" customWidth="1"/>
    <col min="6407" max="6407" width="12.44140625" customWidth="1"/>
    <col min="6408" max="6408" width="15.33203125" customWidth="1"/>
    <col min="6409" max="6409" width="14.33203125" customWidth="1"/>
    <col min="6410" max="6410" width="20.33203125" customWidth="1"/>
    <col min="6411" max="6411" width="9.5546875" customWidth="1"/>
    <col min="6412" max="6412" width="11.6640625" customWidth="1"/>
    <col min="6413" max="6415" width="10.109375" hidden="1" customWidth="1"/>
    <col min="6416" max="6416" width="17.109375" customWidth="1"/>
    <col min="6417" max="6417" width="39.6640625" customWidth="1"/>
    <col min="6418" max="6418" width="16.33203125" customWidth="1"/>
    <col min="6419" max="6424" width="10.109375" hidden="1" customWidth="1"/>
    <col min="6425" max="6656" width="10.109375" hidden="1"/>
    <col min="6657" max="6657" width="10.109375" hidden="1" customWidth="1"/>
    <col min="6658" max="6658" width="15.5546875" customWidth="1"/>
    <col min="6659" max="6659" width="13.109375" bestFit="1" customWidth="1"/>
    <col min="6660" max="6660" width="47.6640625" customWidth="1"/>
    <col min="6661" max="6661" width="11" customWidth="1"/>
    <col min="6662" max="6662" width="16.88671875" customWidth="1"/>
    <col min="6663" max="6663" width="12.44140625" customWidth="1"/>
    <col min="6664" max="6664" width="15.33203125" customWidth="1"/>
    <col min="6665" max="6665" width="14.33203125" customWidth="1"/>
    <col min="6666" max="6666" width="20.33203125" customWidth="1"/>
    <col min="6667" max="6667" width="9.5546875" customWidth="1"/>
    <col min="6668" max="6668" width="11.6640625" customWidth="1"/>
    <col min="6669" max="6671" width="10.109375" hidden="1" customWidth="1"/>
    <col min="6672" max="6672" width="17.109375" customWidth="1"/>
    <col min="6673" max="6673" width="39.6640625" customWidth="1"/>
    <col min="6674" max="6674" width="16.33203125" customWidth="1"/>
    <col min="6675" max="6680" width="10.109375" hidden="1" customWidth="1"/>
    <col min="6681" max="6912" width="10.109375" hidden="1"/>
    <col min="6913" max="6913" width="10.109375" hidden="1" customWidth="1"/>
    <col min="6914" max="6914" width="15.5546875" customWidth="1"/>
    <col min="6915" max="6915" width="13.109375" bestFit="1" customWidth="1"/>
    <col min="6916" max="6916" width="47.6640625" customWidth="1"/>
    <col min="6917" max="6917" width="11" customWidth="1"/>
    <col min="6918" max="6918" width="16.88671875" customWidth="1"/>
    <col min="6919" max="6919" width="12.44140625" customWidth="1"/>
    <col min="6920" max="6920" width="15.33203125" customWidth="1"/>
    <col min="6921" max="6921" width="14.33203125" customWidth="1"/>
    <col min="6922" max="6922" width="20.33203125" customWidth="1"/>
    <col min="6923" max="6923" width="9.5546875" customWidth="1"/>
    <col min="6924" max="6924" width="11.6640625" customWidth="1"/>
    <col min="6925" max="6927" width="10.109375" hidden="1" customWidth="1"/>
    <col min="6928" max="6928" width="17.109375" customWidth="1"/>
    <col min="6929" max="6929" width="39.6640625" customWidth="1"/>
    <col min="6930" max="6930" width="16.33203125" customWidth="1"/>
    <col min="6931" max="6936" width="10.109375" hidden="1" customWidth="1"/>
    <col min="6937" max="7168" width="10.109375" hidden="1"/>
    <col min="7169" max="7169" width="10.109375" hidden="1" customWidth="1"/>
    <col min="7170" max="7170" width="15.5546875" customWidth="1"/>
    <col min="7171" max="7171" width="13.109375" bestFit="1" customWidth="1"/>
    <col min="7172" max="7172" width="47.6640625" customWidth="1"/>
    <col min="7173" max="7173" width="11" customWidth="1"/>
    <col min="7174" max="7174" width="16.88671875" customWidth="1"/>
    <col min="7175" max="7175" width="12.44140625" customWidth="1"/>
    <col min="7176" max="7176" width="15.33203125" customWidth="1"/>
    <col min="7177" max="7177" width="14.33203125" customWidth="1"/>
    <col min="7178" max="7178" width="20.33203125" customWidth="1"/>
    <col min="7179" max="7179" width="9.5546875" customWidth="1"/>
    <col min="7180" max="7180" width="11.6640625" customWidth="1"/>
    <col min="7181" max="7183" width="10.109375" hidden="1" customWidth="1"/>
    <col min="7184" max="7184" width="17.109375" customWidth="1"/>
    <col min="7185" max="7185" width="39.6640625" customWidth="1"/>
    <col min="7186" max="7186" width="16.33203125" customWidth="1"/>
    <col min="7187" max="7192" width="10.109375" hidden="1" customWidth="1"/>
    <col min="7193" max="7424" width="10.109375" hidden="1"/>
    <col min="7425" max="7425" width="10.109375" hidden="1" customWidth="1"/>
    <col min="7426" max="7426" width="15.5546875" customWidth="1"/>
    <col min="7427" max="7427" width="13.109375" bestFit="1" customWidth="1"/>
    <col min="7428" max="7428" width="47.6640625" customWidth="1"/>
    <col min="7429" max="7429" width="11" customWidth="1"/>
    <col min="7430" max="7430" width="16.88671875" customWidth="1"/>
    <col min="7431" max="7431" width="12.44140625" customWidth="1"/>
    <col min="7432" max="7432" width="15.33203125" customWidth="1"/>
    <col min="7433" max="7433" width="14.33203125" customWidth="1"/>
    <col min="7434" max="7434" width="20.33203125" customWidth="1"/>
    <col min="7435" max="7435" width="9.5546875" customWidth="1"/>
    <col min="7436" max="7436" width="11.6640625" customWidth="1"/>
    <col min="7437" max="7439" width="10.109375" hidden="1" customWidth="1"/>
    <col min="7440" max="7440" width="17.109375" customWidth="1"/>
    <col min="7441" max="7441" width="39.6640625" customWidth="1"/>
    <col min="7442" max="7442" width="16.33203125" customWidth="1"/>
    <col min="7443" max="7448" width="10.109375" hidden="1" customWidth="1"/>
    <col min="7449" max="7680" width="10.109375" hidden="1"/>
    <col min="7681" max="7681" width="10.109375" hidden="1" customWidth="1"/>
    <col min="7682" max="7682" width="15.5546875" customWidth="1"/>
    <col min="7683" max="7683" width="13.109375" bestFit="1" customWidth="1"/>
    <col min="7684" max="7684" width="47.6640625" customWidth="1"/>
    <col min="7685" max="7685" width="11" customWidth="1"/>
    <col min="7686" max="7686" width="16.88671875" customWidth="1"/>
    <col min="7687" max="7687" width="12.44140625" customWidth="1"/>
    <col min="7688" max="7688" width="15.33203125" customWidth="1"/>
    <col min="7689" max="7689" width="14.33203125" customWidth="1"/>
    <col min="7690" max="7690" width="20.33203125" customWidth="1"/>
    <col min="7691" max="7691" width="9.5546875" customWidth="1"/>
    <col min="7692" max="7692" width="11.6640625" customWidth="1"/>
    <col min="7693" max="7695" width="10.109375" hidden="1" customWidth="1"/>
    <col min="7696" max="7696" width="17.109375" customWidth="1"/>
    <col min="7697" max="7697" width="39.6640625" customWidth="1"/>
    <col min="7698" max="7698" width="16.33203125" customWidth="1"/>
    <col min="7699" max="7704" width="10.109375" hidden="1" customWidth="1"/>
    <col min="7705" max="7936" width="10.109375" hidden="1"/>
    <col min="7937" max="7937" width="10.109375" hidden="1" customWidth="1"/>
    <col min="7938" max="7938" width="15.5546875" customWidth="1"/>
    <col min="7939" max="7939" width="13.109375" bestFit="1" customWidth="1"/>
    <col min="7940" max="7940" width="47.6640625" customWidth="1"/>
    <col min="7941" max="7941" width="11" customWidth="1"/>
    <col min="7942" max="7942" width="16.88671875" customWidth="1"/>
    <col min="7943" max="7943" width="12.44140625" customWidth="1"/>
    <col min="7944" max="7944" width="15.33203125" customWidth="1"/>
    <col min="7945" max="7945" width="14.33203125" customWidth="1"/>
    <col min="7946" max="7946" width="20.33203125" customWidth="1"/>
    <col min="7947" max="7947" width="9.5546875" customWidth="1"/>
    <col min="7948" max="7948" width="11.6640625" customWidth="1"/>
    <col min="7949" max="7951" width="10.109375" hidden="1" customWidth="1"/>
    <col min="7952" max="7952" width="17.109375" customWidth="1"/>
    <col min="7953" max="7953" width="39.6640625" customWidth="1"/>
    <col min="7954" max="7954" width="16.33203125" customWidth="1"/>
    <col min="7955" max="7960" width="10.109375" hidden="1" customWidth="1"/>
    <col min="7961" max="8192" width="10.109375" hidden="1"/>
    <col min="8193" max="8193" width="10.109375" hidden="1" customWidth="1"/>
    <col min="8194" max="8194" width="15.5546875" customWidth="1"/>
    <col min="8195" max="8195" width="13.109375" bestFit="1" customWidth="1"/>
    <col min="8196" max="8196" width="47.6640625" customWidth="1"/>
    <col min="8197" max="8197" width="11" customWidth="1"/>
    <col min="8198" max="8198" width="16.88671875" customWidth="1"/>
    <col min="8199" max="8199" width="12.44140625" customWidth="1"/>
    <col min="8200" max="8200" width="15.33203125" customWidth="1"/>
    <col min="8201" max="8201" width="14.33203125" customWidth="1"/>
    <col min="8202" max="8202" width="20.33203125" customWidth="1"/>
    <col min="8203" max="8203" width="9.5546875" customWidth="1"/>
    <col min="8204" max="8204" width="11.6640625" customWidth="1"/>
    <col min="8205" max="8207" width="10.109375" hidden="1" customWidth="1"/>
    <col min="8208" max="8208" width="17.109375" customWidth="1"/>
    <col min="8209" max="8209" width="39.6640625" customWidth="1"/>
    <col min="8210" max="8210" width="16.33203125" customWidth="1"/>
    <col min="8211" max="8216" width="10.109375" hidden="1" customWidth="1"/>
    <col min="8217" max="8448" width="10.109375" hidden="1"/>
    <col min="8449" max="8449" width="10.109375" hidden="1" customWidth="1"/>
    <col min="8450" max="8450" width="15.5546875" customWidth="1"/>
    <col min="8451" max="8451" width="13.109375" bestFit="1" customWidth="1"/>
    <col min="8452" max="8452" width="47.6640625" customWidth="1"/>
    <col min="8453" max="8453" width="11" customWidth="1"/>
    <col min="8454" max="8454" width="16.88671875" customWidth="1"/>
    <col min="8455" max="8455" width="12.44140625" customWidth="1"/>
    <col min="8456" max="8456" width="15.33203125" customWidth="1"/>
    <col min="8457" max="8457" width="14.33203125" customWidth="1"/>
    <col min="8458" max="8458" width="20.33203125" customWidth="1"/>
    <col min="8459" max="8459" width="9.5546875" customWidth="1"/>
    <col min="8460" max="8460" width="11.6640625" customWidth="1"/>
    <col min="8461" max="8463" width="10.109375" hidden="1" customWidth="1"/>
    <col min="8464" max="8464" width="17.109375" customWidth="1"/>
    <col min="8465" max="8465" width="39.6640625" customWidth="1"/>
    <col min="8466" max="8466" width="16.33203125" customWidth="1"/>
    <col min="8467" max="8472" width="10.109375" hidden="1" customWidth="1"/>
    <col min="8473" max="8704" width="10.109375" hidden="1"/>
    <col min="8705" max="8705" width="10.109375" hidden="1" customWidth="1"/>
    <col min="8706" max="8706" width="15.5546875" customWidth="1"/>
    <col min="8707" max="8707" width="13.109375" bestFit="1" customWidth="1"/>
    <col min="8708" max="8708" width="47.6640625" customWidth="1"/>
    <col min="8709" max="8709" width="11" customWidth="1"/>
    <col min="8710" max="8710" width="16.88671875" customWidth="1"/>
    <col min="8711" max="8711" width="12.44140625" customWidth="1"/>
    <col min="8712" max="8712" width="15.33203125" customWidth="1"/>
    <col min="8713" max="8713" width="14.33203125" customWidth="1"/>
    <col min="8714" max="8714" width="20.33203125" customWidth="1"/>
    <col min="8715" max="8715" width="9.5546875" customWidth="1"/>
    <col min="8716" max="8716" width="11.6640625" customWidth="1"/>
    <col min="8717" max="8719" width="10.109375" hidden="1" customWidth="1"/>
    <col min="8720" max="8720" width="17.109375" customWidth="1"/>
    <col min="8721" max="8721" width="39.6640625" customWidth="1"/>
    <col min="8722" max="8722" width="16.33203125" customWidth="1"/>
    <col min="8723" max="8728" width="10.109375" hidden="1" customWidth="1"/>
    <col min="8729" max="8960" width="10.109375" hidden="1"/>
    <col min="8961" max="8961" width="10.109375" hidden="1" customWidth="1"/>
    <col min="8962" max="8962" width="15.5546875" customWidth="1"/>
    <col min="8963" max="8963" width="13.109375" bestFit="1" customWidth="1"/>
    <col min="8964" max="8964" width="47.6640625" customWidth="1"/>
    <col min="8965" max="8965" width="11" customWidth="1"/>
    <col min="8966" max="8966" width="16.88671875" customWidth="1"/>
    <col min="8967" max="8967" width="12.44140625" customWidth="1"/>
    <col min="8968" max="8968" width="15.33203125" customWidth="1"/>
    <col min="8969" max="8969" width="14.33203125" customWidth="1"/>
    <col min="8970" max="8970" width="20.33203125" customWidth="1"/>
    <col min="8971" max="8971" width="9.5546875" customWidth="1"/>
    <col min="8972" max="8972" width="11.6640625" customWidth="1"/>
    <col min="8973" max="8975" width="10.109375" hidden="1" customWidth="1"/>
    <col min="8976" max="8976" width="17.109375" customWidth="1"/>
    <col min="8977" max="8977" width="39.6640625" customWidth="1"/>
    <col min="8978" max="8978" width="16.33203125" customWidth="1"/>
    <col min="8979" max="8984" width="10.109375" hidden="1" customWidth="1"/>
    <col min="8985" max="9216" width="10.109375" hidden="1"/>
    <col min="9217" max="9217" width="10.109375" hidden="1" customWidth="1"/>
    <col min="9218" max="9218" width="15.5546875" customWidth="1"/>
    <col min="9219" max="9219" width="13.109375" bestFit="1" customWidth="1"/>
    <col min="9220" max="9220" width="47.6640625" customWidth="1"/>
    <col min="9221" max="9221" width="11" customWidth="1"/>
    <col min="9222" max="9222" width="16.88671875" customWidth="1"/>
    <col min="9223" max="9223" width="12.44140625" customWidth="1"/>
    <col min="9224" max="9224" width="15.33203125" customWidth="1"/>
    <col min="9225" max="9225" width="14.33203125" customWidth="1"/>
    <col min="9226" max="9226" width="20.33203125" customWidth="1"/>
    <col min="9227" max="9227" width="9.5546875" customWidth="1"/>
    <col min="9228" max="9228" width="11.6640625" customWidth="1"/>
    <col min="9229" max="9231" width="10.109375" hidden="1" customWidth="1"/>
    <col min="9232" max="9232" width="17.109375" customWidth="1"/>
    <col min="9233" max="9233" width="39.6640625" customWidth="1"/>
    <col min="9234" max="9234" width="16.33203125" customWidth="1"/>
    <col min="9235" max="9240" width="10.109375" hidden="1" customWidth="1"/>
    <col min="9241" max="9472" width="10.109375" hidden="1"/>
    <col min="9473" max="9473" width="10.109375" hidden="1" customWidth="1"/>
    <col min="9474" max="9474" width="15.5546875" customWidth="1"/>
    <col min="9475" max="9475" width="13.109375" bestFit="1" customWidth="1"/>
    <col min="9476" max="9476" width="47.6640625" customWidth="1"/>
    <col min="9477" max="9477" width="11" customWidth="1"/>
    <col min="9478" max="9478" width="16.88671875" customWidth="1"/>
    <col min="9479" max="9479" width="12.44140625" customWidth="1"/>
    <col min="9480" max="9480" width="15.33203125" customWidth="1"/>
    <col min="9481" max="9481" width="14.33203125" customWidth="1"/>
    <col min="9482" max="9482" width="20.33203125" customWidth="1"/>
    <col min="9483" max="9483" width="9.5546875" customWidth="1"/>
    <col min="9484" max="9484" width="11.6640625" customWidth="1"/>
    <col min="9485" max="9487" width="10.109375" hidden="1" customWidth="1"/>
    <col min="9488" max="9488" width="17.109375" customWidth="1"/>
    <col min="9489" max="9489" width="39.6640625" customWidth="1"/>
    <col min="9490" max="9490" width="16.33203125" customWidth="1"/>
    <col min="9491" max="9496" width="10.109375" hidden="1" customWidth="1"/>
    <col min="9497" max="9728" width="10.109375" hidden="1"/>
    <col min="9729" max="9729" width="10.109375" hidden="1" customWidth="1"/>
    <col min="9730" max="9730" width="15.5546875" customWidth="1"/>
    <col min="9731" max="9731" width="13.109375" bestFit="1" customWidth="1"/>
    <col min="9732" max="9732" width="47.6640625" customWidth="1"/>
    <col min="9733" max="9733" width="11" customWidth="1"/>
    <col min="9734" max="9734" width="16.88671875" customWidth="1"/>
    <col min="9735" max="9735" width="12.44140625" customWidth="1"/>
    <col min="9736" max="9736" width="15.33203125" customWidth="1"/>
    <col min="9737" max="9737" width="14.33203125" customWidth="1"/>
    <col min="9738" max="9738" width="20.33203125" customWidth="1"/>
    <col min="9739" max="9739" width="9.5546875" customWidth="1"/>
    <col min="9740" max="9740" width="11.6640625" customWidth="1"/>
    <col min="9741" max="9743" width="10.109375" hidden="1" customWidth="1"/>
    <col min="9744" max="9744" width="17.109375" customWidth="1"/>
    <col min="9745" max="9745" width="39.6640625" customWidth="1"/>
    <col min="9746" max="9746" width="16.33203125" customWidth="1"/>
    <col min="9747" max="9752" width="10.109375" hidden="1" customWidth="1"/>
    <col min="9753" max="9984" width="10.109375" hidden="1"/>
    <col min="9985" max="9985" width="10.109375" hidden="1" customWidth="1"/>
    <col min="9986" max="9986" width="15.5546875" customWidth="1"/>
    <col min="9987" max="9987" width="13.109375" bestFit="1" customWidth="1"/>
    <col min="9988" max="9988" width="47.6640625" customWidth="1"/>
    <col min="9989" max="9989" width="11" customWidth="1"/>
    <col min="9990" max="9990" width="16.88671875" customWidth="1"/>
    <col min="9991" max="9991" width="12.44140625" customWidth="1"/>
    <col min="9992" max="9992" width="15.33203125" customWidth="1"/>
    <col min="9993" max="9993" width="14.33203125" customWidth="1"/>
    <col min="9994" max="9994" width="20.33203125" customWidth="1"/>
    <col min="9995" max="9995" width="9.5546875" customWidth="1"/>
    <col min="9996" max="9996" width="11.6640625" customWidth="1"/>
    <col min="9997" max="9999" width="10.109375" hidden="1" customWidth="1"/>
    <col min="10000" max="10000" width="17.109375" customWidth="1"/>
    <col min="10001" max="10001" width="39.6640625" customWidth="1"/>
    <col min="10002" max="10002" width="16.33203125" customWidth="1"/>
    <col min="10003" max="10008" width="10.109375" hidden="1" customWidth="1"/>
    <col min="10009" max="10240" width="10.109375" hidden="1"/>
    <col min="10241" max="10241" width="10.109375" hidden="1" customWidth="1"/>
    <col min="10242" max="10242" width="15.5546875" customWidth="1"/>
    <col min="10243" max="10243" width="13.109375" bestFit="1" customWidth="1"/>
    <col min="10244" max="10244" width="47.6640625" customWidth="1"/>
    <col min="10245" max="10245" width="11" customWidth="1"/>
    <col min="10246" max="10246" width="16.88671875" customWidth="1"/>
    <col min="10247" max="10247" width="12.44140625" customWidth="1"/>
    <col min="10248" max="10248" width="15.33203125" customWidth="1"/>
    <col min="10249" max="10249" width="14.33203125" customWidth="1"/>
    <col min="10250" max="10250" width="20.33203125" customWidth="1"/>
    <col min="10251" max="10251" width="9.5546875" customWidth="1"/>
    <col min="10252" max="10252" width="11.6640625" customWidth="1"/>
    <col min="10253" max="10255" width="10.109375" hidden="1" customWidth="1"/>
    <col min="10256" max="10256" width="17.109375" customWidth="1"/>
    <col min="10257" max="10257" width="39.6640625" customWidth="1"/>
    <col min="10258" max="10258" width="16.33203125" customWidth="1"/>
    <col min="10259" max="10264" width="10.109375" hidden="1" customWidth="1"/>
    <col min="10265" max="10496" width="10.109375" hidden="1"/>
    <col min="10497" max="10497" width="10.109375" hidden="1" customWidth="1"/>
    <col min="10498" max="10498" width="15.5546875" customWidth="1"/>
    <col min="10499" max="10499" width="13.109375" bestFit="1" customWidth="1"/>
    <col min="10500" max="10500" width="47.6640625" customWidth="1"/>
    <col min="10501" max="10501" width="11" customWidth="1"/>
    <col min="10502" max="10502" width="16.88671875" customWidth="1"/>
    <col min="10503" max="10503" width="12.44140625" customWidth="1"/>
    <col min="10504" max="10504" width="15.33203125" customWidth="1"/>
    <col min="10505" max="10505" width="14.33203125" customWidth="1"/>
    <col min="10506" max="10506" width="20.33203125" customWidth="1"/>
    <col min="10507" max="10507" width="9.5546875" customWidth="1"/>
    <col min="10508" max="10508" width="11.6640625" customWidth="1"/>
    <col min="10509" max="10511" width="10.109375" hidden="1" customWidth="1"/>
    <col min="10512" max="10512" width="17.109375" customWidth="1"/>
    <col min="10513" max="10513" width="39.6640625" customWidth="1"/>
    <col min="10514" max="10514" width="16.33203125" customWidth="1"/>
    <col min="10515" max="10520" width="10.109375" hidden="1" customWidth="1"/>
    <col min="10521" max="10752" width="10.109375" hidden="1"/>
    <col min="10753" max="10753" width="10.109375" hidden="1" customWidth="1"/>
    <col min="10754" max="10754" width="15.5546875" customWidth="1"/>
    <col min="10755" max="10755" width="13.109375" bestFit="1" customWidth="1"/>
    <col min="10756" max="10756" width="47.6640625" customWidth="1"/>
    <col min="10757" max="10757" width="11" customWidth="1"/>
    <col min="10758" max="10758" width="16.88671875" customWidth="1"/>
    <col min="10759" max="10759" width="12.44140625" customWidth="1"/>
    <col min="10760" max="10760" width="15.33203125" customWidth="1"/>
    <col min="10761" max="10761" width="14.33203125" customWidth="1"/>
    <col min="10762" max="10762" width="20.33203125" customWidth="1"/>
    <col min="10763" max="10763" width="9.5546875" customWidth="1"/>
    <col min="10764" max="10764" width="11.6640625" customWidth="1"/>
    <col min="10765" max="10767" width="10.109375" hidden="1" customWidth="1"/>
    <col min="10768" max="10768" width="17.109375" customWidth="1"/>
    <col min="10769" max="10769" width="39.6640625" customWidth="1"/>
    <col min="10770" max="10770" width="16.33203125" customWidth="1"/>
    <col min="10771" max="10776" width="10.109375" hidden="1" customWidth="1"/>
    <col min="10777" max="11008" width="10.109375" hidden="1"/>
    <col min="11009" max="11009" width="10.109375" hidden="1" customWidth="1"/>
    <col min="11010" max="11010" width="15.5546875" customWidth="1"/>
    <col min="11011" max="11011" width="13.109375" bestFit="1" customWidth="1"/>
    <col min="11012" max="11012" width="47.6640625" customWidth="1"/>
    <col min="11013" max="11013" width="11" customWidth="1"/>
    <col min="11014" max="11014" width="16.88671875" customWidth="1"/>
    <col min="11015" max="11015" width="12.44140625" customWidth="1"/>
    <col min="11016" max="11016" width="15.33203125" customWidth="1"/>
    <col min="11017" max="11017" width="14.33203125" customWidth="1"/>
    <col min="11018" max="11018" width="20.33203125" customWidth="1"/>
    <col min="11019" max="11019" width="9.5546875" customWidth="1"/>
    <col min="11020" max="11020" width="11.6640625" customWidth="1"/>
    <col min="11021" max="11023" width="10.109375" hidden="1" customWidth="1"/>
    <col min="11024" max="11024" width="17.109375" customWidth="1"/>
    <col min="11025" max="11025" width="39.6640625" customWidth="1"/>
    <col min="11026" max="11026" width="16.33203125" customWidth="1"/>
    <col min="11027" max="11032" width="10.109375" hidden="1" customWidth="1"/>
    <col min="11033" max="11264" width="10.109375" hidden="1"/>
    <col min="11265" max="11265" width="10.109375" hidden="1" customWidth="1"/>
    <col min="11266" max="11266" width="15.5546875" customWidth="1"/>
    <col min="11267" max="11267" width="13.109375" bestFit="1" customWidth="1"/>
    <col min="11268" max="11268" width="47.6640625" customWidth="1"/>
    <col min="11269" max="11269" width="11" customWidth="1"/>
    <col min="11270" max="11270" width="16.88671875" customWidth="1"/>
    <col min="11271" max="11271" width="12.44140625" customWidth="1"/>
    <col min="11272" max="11272" width="15.33203125" customWidth="1"/>
    <col min="11273" max="11273" width="14.33203125" customWidth="1"/>
    <col min="11274" max="11274" width="20.33203125" customWidth="1"/>
    <col min="11275" max="11275" width="9.5546875" customWidth="1"/>
    <col min="11276" max="11276" width="11.6640625" customWidth="1"/>
    <col min="11277" max="11279" width="10.109375" hidden="1" customWidth="1"/>
    <col min="11280" max="11280" width="17.109375" customWidth="1"/>
    <col min="11281" max="11281" width="39.6640625" customWidth="1"/>
    <col min="11282" max="11282" width="16.33203125" customWidth="1"/>
    <col min="11283" max="11288" width="10.109375" hidden="1" customWidth="1"/>
    <col min="11289" max="11520" width="10.109375" hidden="1"/>
    <col min="11521" max="11521" width="10.109375" hidden="1" customWidth="1"/>
    <col min="11522" max="11522" width="15.5546875" customWidth="1"/>
    <col min="11523" max="11523" width="13.109375" bestFit="1" customWidth="1"/>
    <col min="11524" max="11524" width="47.6640625" customWidth="1"/>
    <col min="11525" max="11525" width="11" customWidth="1"/>
    <col min="11526" max="11526" width="16.88671875" customWidth="1"/>
    <col min="11527" max="11527" width="12.44140625" customWidth="1"/>
    <col min="11528" max="11528" width="15.33203125" customWidth="1"/>
    <col min="11529" max="11529" width="14.33203125" customWidth="1"/>
    <col min="11530" max="11530" width="20.33203125" customWidth="1"/>
    <col min="11531" max="11531" width="9.5546875" customWidth="1"/>
    <col min="11532" max="11532" width="11.6640625" customWidth="1"/>
    <col min="11533" max="11535" width="10.109375" hidden="1" customWidth="1"/>
    <col min="11536" max="11536" width="17.109375" customWidth="1"/>
    <col min="11537" max="11537" width="39.6640625" customWidth="1"/>
    <col min="11538" max="11538" width="16.33203125" customWidth="1"/>
    <col min="11539" max="11544" width="10.109375" hidden="1" customWidth="1"/>
    <col min="11545" max="11776" width="10.109375" hidden="1"/>
    <col min="11777" max="11777" width="10.109375" hidden="1" customWidth="1"/>
    <col min="11778" max="11778" width="15.5546875" customWidth="1"/>
    <col min="11779" max="11779" width="13.109375" bestFit="1" customWidth="1"/>
    <col min="11780" max="11780" width="47.6640625" customWidth="1"/>
    <col min="11781" max="11781" width="11" customWidth="1"/>
    <col min="11782" max="11782" width="16.88671875" customWidth="1"/>
    <col min="11783" max="11783" width="12.44140625" customWidth="1"/>
    <col min="11784" max="11784" width="15.33203125" customWidth="1"/>
    <col min="11785" max="11785" width="14.33203125" customWidth="1"/>
    <col min="11786" max="11786" width="20.33203125" customWidth="1"/>
    <col min="11787" max="11787" width="9.5546875" customWidth="1"/>
    <col min="11788" max="11788" width="11.6640625" customWidth="1"/>
    <col min="11789" max="11791" width="10.109375" hidden="1" customWidth="1"/>
    <col min="11792" max="11792" width="17.109375" customWidth="1"/>
    <col min="11793" max="11793" width="39.6640625" customWidth="1"/>
    <col min="11794" max="11794" width="16.33203125" customWidth="1"/>
    <col min="11795" max="11800" width="10.109375" hidden="1" customWidth="1"/>
    <col min="11801" max="12032" width="10.109375" hidden="1"/>
    <col min="12033" max="12033" width="10.109375" hidden="1" customWidth="1"/>
    <col min="12034" max="12034" width="15.5546875" customWidth="1"/>
    <col min="12035" max="12035" width="13.109375" bestFit="1" customWidth="1"/>
    <col min="12036" max="12036" width="47.6640625" customWidth="1"/>
    <col min="12037" max="12037" width="11" customWidth="1"/>
    <col min="12038" max="12038" width="16.88671875" customWidth="1"/>
    <col min="12039" max="12039" width="12.44140625" customWidth="1"/>
    <col min="12040" max="12040" width="15.33203125" customWidth="1"/>
    <col min="12041" max="12041" width="14.33203125" customWidth="1"/>
    <col min="12042" max="12042" width="20.33203125" customWidth="1"/>
    <col min="12043" max="12043" width="9.5546875" customWidth="1"/>
    <col min="12044" max="12044" width="11.6640625" customWidth="1"/>
    <col min="12045" max="12047" width="10.109375" hidden="1" customWidth="1"/>
    <col min="12048" max="12048" width="17.109375" customWidth="1"/>
    <col min="12049" max="12049" width="39.6640625" customWidth="1"/>
    <col min="12050" max="12050" width="16.33203125" customWidth="1"/>
    <col min="12051" max="12056" width="10.109375" hidden="1" customWidth="1"/>
    <col min="12057" max="12288" width="10.109375" hidden="1"/>
    <col min="12289" max="12289" width="10.109375" hidden="1" customWidth="1"/>
    <col min="12290" max="12290" width="15.5546875" customWidth="1"/>
    <col min="12291" max="12291" width="13.109375" bestFit="1" customWidth="1"/>
    <col min="12292" max="12292" width="47.6640625" customWidth="1"/>
    <col min="12293" max="12293" width="11" customWidth="1"/>
    <col min="12294" max="12294" width="16.88671875" customWidth="1"/>
    <col min="12295" max="12295" width="12.44140625" customWidth="1"/>
    <col min="12296" max="12296" width="15.33203125" customWidth="1"/>
    <col min="12297" max="12297" width="14.33203125" customWidth="1"/>
    <col min="12298" max="12298" width="20.33203125" customWidth="1"/>
    <col min="12299" max="12299" width="9.5546875" customWidth="1"/>
    <col min="12300" max="12300" width="11.6640625" customWidth="1"/>
    <col min="12301" max="12303" width="10.109375" hidden="1" customWidth="1"/>
    <col min="12304" max="12304" width="17.109375" customWidth="1"/>
    <col min="12305" max="12305" width="39.6640625" customWidth="1"/>
    <col min="12306" max="12306" width="16.33203125" customWidth="1"/>
    <col min="12307" max="12312" width="10.109375" hidden="1" customWidth="1"/>
    <col min="12313" max="12544" width="10.109375" hidden="1"/>
    <col min="12545" max="12545" width="10.109375" hidden="1" customWidth="1"/>
    <col min="12546" max="12546" width="15.5546875" customWidth="1"/>
    <col min="12547" max="12547" width="13.109375" bestFit="1" customWidth="1"/>
    <col min="12548" max="12548" width="47.6640625" customWidth="1"/>
    <col min="12549" max="12549" width="11" customWidth="1"/>
    <col min="12550" max="12550" width="16.88671875" customWidth="1"/>
    <col min="12551" max="12551" width="12.44140625" customWidth="1"/>
    <col min="12552" max="12552" width="15.33203125" customWidth="1"/>
    <col min="12553" max="12553" width="14.33203125" customWidth="1"/>
    <col min="12554" max="12554" width="20.33203125" customWidth="1"/>
    <col min="12555" max="12555" width="9.5546875" customWidth="1"/>
    <col min="12556" max="12556" width="11.6640625" customWidth="1"/>
    <col min="12557" max="12559" width="10.109375" hidden="1" customWidth="1"/>
    <col min="12560" max="12560" width="17.109375" customWidth="1"/>
    <col min="12561" max="12561" width="39.6640625" customWidth="1"/>
    <col min="12562" max="12562" width="16.33203125" customWidth="1"/>
    <col min="12563" max="12568" width="10.109375" hidden="1" customWidth="1"/>
    <col min="12569" max="12800" width="10.109375" hidden="1"/>
    <col min="12801" max="12801" width="10.109375" hidden="1" customWidth="1"/>
    <col min="12802" max="12802" width="15.5546875" customWidth="1"/>
    <col min="12803" max="12803" width="13.109375" bestFit="1" customWidth="1"/>
    <col min="12804" max="12804" width="47.6640625" customWidth="1"/>
    <col min="12805" max="12805" width="11" customWidth="1"/>
    <col min="12806" max="12806" width="16.88671875" customWidth="1"/>
    <col min="12807" max="12807" width="12.44140625" customWidth="1"/>
    <col min="12808" max="12808" width="15.33203125" customWidth="1"/>
    <col min="12809" max="12809" width="14.33203125" customWidth="1"/>
    <col min="12810" max="12810" width="20.33203125" customWidth="1"/>
    <col min="12811" max="12811" width="9.5546875" customWidth="1"/>
    <col min="12812" max="12812" width="11.6640625" customWidth="1"/>
    <col min="12813" max="12815" width="10.109375" hidden="1" customWidth="1"/>
    <col min="12816" max="12816" width="17.109375" customWidth="1"/>
    <col min="12817" max="12817" width="39.6640625" customWidth="1"/>
    <col min="12818" max="12818" width="16.33203125" customWidth="1"/>
    <col min="12819" max="12824" width="10.109375" hidden="1" customWidth="1"/>
    <col min="12825" max="13056" width="10.109375" hidden="1"/>
    <col min="13057" max="13057" width="10.109375" hidden="1" customWidth="1"/>
    <col min="13058" max="13058" width="15.5546875" customWidth="1"/>
    <col min="13059" max="13059" width="13.109375" bestFit="1" customWidth="1"/>
    <col min="13060" max="13060" width="47.6640625" customWidth="1"/>
    <col min="13061" max="13061" width="11" customWidth="1"/>
    <col min="13062" max="13062" width="16.88671875" customWidth="1"/>
    <col min="13063" max="13063" width="12.44140625" customWidth="1"/>
    <col min="13064" max="13064" width="15.33203125" customWidth="1"/>
    <col min="13065" max="13065" width="14.33203125" customWidth="1"/>
    <col min="13066" max="13066" width="20.33203125" customWidth="1"/>
    <col min="13067" max="13067" width="9.5546875" customWidth="1"/>
    <col min="13068" max="13068" width="11.6640625" customWidth="1"/>
    <col min="13069" max="13071" width="10.109375" hidden="1" customWidth="1"/>
    <col min="13072" max="13072" width="17.109375" customWidth="1"/>
    <col min="13073" max="13073" width="39.6640625" customWidth="1"/>
    <col min="13074" max="13074" width="16.33203125" customWidth="1"/>
    <col min="13075" max="13080" width="10.109375" hidden="1" customWidth="1"/>
    <col min="13081" max="13312" width="10.109375" hidden="1"/>
    <col min="13313" max="13313" width="10.109375" hidden="1" customWidth="1"/>
    <col min="13314" max="13314" width="15.5546875" customWidth="1"/>
    <col min="13315" max="13315" width="13.109375" bestFit="1" customWidth="1"/>
    <col min="13316" max="13316" width="47.6640625" customWidth="1"/>
    <col min="13317" max="13317" width="11" customWidth="1"/>
    <col min="13318" max="13318" width="16.88671875" customWidth="1"/>
    <col min="13319" max="13319" width="12.44140625" customWidth="1"/>
    <col min="13320" max="13320" width="15.33203125" customWidth="1"/>
    <col min="13321" max="13321" width="14.33203125" customWidth="1"/>
    <col min="13322" max="13322" width="20.33203125" customWidth="1"/>
    <col min="13323" max="13323" width="9.5546875" customWidth="1"/>
    <col min="13324" max="13324" width="11.6640625" customWidth="1"/>
    <col min="13325" max="13327" width="10.109375" hidden="1" customWidth="1"/>
    <col min="13328" max="13328" width="17.109375" customWidth="1"/>
    <col min="13329" max="13329" width="39.6640625" customWidth="1"/>
    <col min="13330" max="13330" width="16.33203125" customWidth="1"/>
    <col min="13331" max="13336" width="10.109375" hidden="1" customWidth="1"/>
    <col min="13337" max="13568" width="10.109375" hidden="1"/>
    <col min="13569" max="13569" width="10.109375" hidden="1" customWidth="1"/>
    <col min="13570" max="13570" width="15.5546875" customWidth="1"/>
    <col min="13571" max="13571" width="13.109375" bestFit="1" customWidth="1"/>
    <col min="13572" max="13572" width="47.6640625" customWidth="1"/>
    <col min="13573" max="13573" width="11" customWidth="1"/>
    <col min="13574" max="13574" width="16.88671875" customWidth="1"/>
    <col min="13575" max="13575" width="12.44140625" customWidth="1"/>
    <col min="13576" max="13576" width="15.33203125" customWidth="1"/>
    <col min="13577" max="13577" width="14.33203125" customWidth="1"/>
    <col min="13578" max="13578" width="20.33203125" customWidth="1"/>
    <col min="13579" max="13579" width="9.5546875" customWidth="1"/>
    <col min="13580" max="13580" width="11.6640625" customWidth="1"/>
    <col min="13581" max="13583" width="10.109375" hidden="1" customWidth="1"/>
    <col min="13584" max="13584" width="17.109375" customWidth="1"/>
    <col min="13585" max="13585" width="39.6640625" customWidth="1"/>
    <col min="13586" max="13586" width="16.33203125" customWidth="1"/>
    <col min="13587" max="13592" width="10.109375" hidden="1" customWidth="1"/>
    <col min="13593" max="13824" width="10.109375" hidden="1"/>
    <col min="13825" max="13825" width="10.109375" hidden="1" customWidth="1"/>
    <col min="13826" max="13826" width="15.5546875" customWidth="1"/>
    <col min="13827" max="13827" width="13.109375" bestFit="1" customWidth="1"/>
    <col min="13828" max="13828" width="47.6640625" customWidth="1"/>
    <col min="13829" max="13829" width="11" customWidth="1"/>
    <col min="13830" max="13830" width="16.88671875" customWidth="1"/>
    <col min="13831" max="13831" width="12.44140625" customWidth="1"/>
    <col min="13832" max="13832" width="15.33203125" customWidth="1"/>
    <col min="13833" max="13833" width="14.33203125" customWidth="1"/>
    <col min="13834" max="13834" width="20.33203125" customWidth="1"/>
    <col min="13835" max="13835" width="9.5546875" customWidth="1"/>
    <col min="13836" max="13836" width="11.6640625" customWidth="1"/>
    <col min="13837" max="13839" width="10.109375" hidden="1" customWidth="1"/>
    <col min="13840" max="13840" width="17.109375" customWidth="1"/>
    <col min="13841" max="13841" width="39.6640625" customWidth="1"/>
    <col min="13842" max="13842" width="16.33203125" customWidth="1"/>
    <col min="13843" max="13848" width="10.109375" hidden="1" customWidth="1"/>
    <col min="13849" max="14080" width="10.109375" hidden="1"/>
    <col min="14081" max="14081" width="10.109375" hidden="1" customWidth="1"/>
    <col min="14082" max="14082" width="15.5546875" customWidth="1"/>
    <col min="14083" max="14083" width="13.109375" bestFit="1" customWidth="1"/>
    <col min="14084" max="14084" width="47.6640625" customWidth="1"/>
    <col min="14085" max="14085" width="11" customWidth="1"/>
    <col min="14086" max="14086" width="16.88671875" customWidth="1"/>
    <col min="14087" max="14087" width="12.44140625" customWidth="1"/>
    <col min="14088" max="14088" width="15.33203125" customWidth="1"/>
    <col min="14089" max="14089" width="14.33203125" customWidth="1"/>
    <col min="14090" max="14090" width="20.33203125" customWidth="1"/>
    <col min="14091" max="14091" width="9.5546875" customWidth="1"/>
    <col min="14092" max="14092" width="11.6640625" customWidth="1"/>
    <col min="14093" max="14095" width="10.109375" hidden="1" customWidth="1"/>
    <col min="14096" max="14096" width="17.109375" customWidth="1"/>
    <col min="14097" max="14097" width="39.6640625" customWidth="1"/>
    <col min="14098" max="14098" width="16.33203125" customWidth="1"/>
    <col min="14099" max="14104" width="10.109375" hidden="1" customWidth="1"/>
    <col min="14105" max="14336" width="10.109375" hidden="1"/>
    <col min="14337" max="14337" width="10.109375" hidden="1" customWidth="1"/>
    <col min="14338" max="14338" width="15.5546875" customWidth="1"/>
    <col min="14339" max="14339" width="13.109375" bestFit="1" customWidth="1"/>
    <col min="14340" max="14340" width="47.6640625" customWidth="1"/>
    <col min="14341" max="14341" width="11" customWidth="1"/>
    <col min="14342" max="14342" width="16.88671875" customWidth="1"/>
    <col min="14343" max="14343" width="12.44140625" customWidth="1"/>
    <col min="14344" max="14344" width="15.33203125" customWidth="1"/>
    <col min="14345" max="14345" width="14.33203125" customWidth="1"/>
    <col min="14346" max="14346" width="20.33203125" customWidth="1"/>
    <col min="14347" max="14347" width="9.5546875" customWidth="1"/>
    <col min="14348" max="14348" width="11.6640625" customWidth="1"/>
    <col min="14349" max="14351" width="10.109375" hidden="1" customWidth="1"/>
    <col min="14352" max="14352" width="17.109375" customWidth="1"/>
    <col min="14353" max="14353" width="39.6640625" customWidth="1"/>
    <col min="14354" max="14354" width="16.33203125" customWidth="1"/>
    <col min="14355" max="14360" width="10.109375" hidden="1" customWidth="1"/>
    <col min="14361" max="14592" width="10.109375" hidden="1"/>
    <col min="14593" max="14593" width="10.109375" hidden="1" customWidth="1"/>
    <col min="14594" max="14594" width="15.5546875" customWidth="1"/>
    <col min="14595" max="14595" width="13.109375" bestFit="1" customWidth="1"/>
    <col min="14596" max="14596" width="47.6640625" customWidth="1"/>
    <col min="14597" max="14597" width="11" customWidth="1"/>
    <col min="14598" max="14598" width="16.88671875" customWidth="1"/>
    <col min="14599" max="14599" width="12.44140625" customWidth="1"/>
    <col min="14600" max="14600" width="15.33203125" customWidth="1"/>
    <col min="14601" max="14601" width="14.33203125" customWidth="1"/>
    <col min="14602" max="14602" width="20.33203125" customWidth="1"/>
    <col min="14603" max="14603" width="9.5546875" customWidth="1"/>
    <col min="14604" max="14604" width="11.6640625" customWidth="1"/>
    <col min="14605" max="14607" width="10.109375" hidden="1" customWidth="1"/>
    <col min="14608" max="14608" width="17.109375" customWidth="1"/>
    <col min="14609" max="14609" width="39.6640625" customWidth="1"/>
    <col min="14610" max="14610" width="16.33203125" customWidth="1"/>
    <col min="14611" max="14616" width="10.109375" hidden="1" customWidth="1"/>
    <col min="14617" max="14848" width="10.109375" hidden="1"/>
    <col min="14849" max="14849" width="10.109375" hidden="1" customWidth="1"/>
    <col min="14850" max="14850" width="15.5546875" customWidth="1"/>
    <col min="14851" max="14851" width="13.109375" bestFit="1" customWidth="1"/>
    <col min="14852" max="14852" width="47.6640625" customWidth="1"/>
    <col min="14853" max="14853" width="11" customWidth="1"/>
    <col min="14854" max="14854" width="16.88671875" customWidth="1"/>
    <col min="14855" max="14855" width="12.44140625" customWidth="1"/>
    <col min="14856" max="14856" width="15.33203125" customWidth="1"/>
    <col min="14857" max="14857" width="14.33203125" customWidth="1"/>
    <col min="14858" max="14858" width="20.33203125" customWidth="1"/>
    <col min="14859" max="14859" width="9.5546875" customWidth="1"/>
    <col min="14860" max="14860" width="11.6640625" customWidth="1"/>
    <col min="14861" max="14863" width="10.109375" hidden="1" customWidth="1"/>
    <col min="14864" max="14864" width="17.109375" customWidth="1"/>
    <col min="14865" max="14865" width="39.6640625" customWidth="1"/>
    <col min="14866" max="14866" width="16.33203125" customWidth="1"/>
    <col min="14867" max="14872" width="10.109375" hidden="1" customWidth="1"/>
    <col min="14873" max="15104" width="10.109375" hidden="1"/>
    <col min="15105" max="15105" width="10.109375" hidden="1" customWidth="1"/>
    <col min="15106" max="15106" width="15.5546875" customWidth="1"/>
    <col min="15107" max="15107" width="13.109375" bestFit="1" customWidth="1"/>
    <col min="15108" max="15108" width="47.6640625" customWidth="1"/>
    <col min="15109" max="15109" width="11" customWidth="1"/>
    <col min="15110" max="15110" width="16.88671875" customWidth="1"/>
    <col min="15111" max="15111" width="12.44140625" customWidth="1"/>
    <col min="15112" max="15112" width="15.33203125" customWidth="1"/>
    <col min="15113" max="15113" width="14.33203125" customWidth="1"/>
    <col min="15114" max="15114" width="20.33203125" customWidth="1"/>
    <col min="15115" max="15115" width="9.5546875" customWidth="1"/>
    <col min="15116" max="15116" width="11.6640625" customWidth="1"/>
    <col min="15117" max="15119" width="10.109375" hidden="1" customWidth="1"/>
    <col min="15120" max="15120" width="17.109375" customWidth="1"/>
    <col min="15121" max="15121" width="39.6640625" customWidth="1"/>
    <col min="15122" max="15122" width="16.33203125" customWidth="1"/>
    <col min="15123" max="15128" width="10.109375" hidden="1" customWidth="1"/>
    <col min="15129" max="15360" width="10.109375" hidden="1"/>
    <col min="15361" max="15361" width="10.109375" hidden="1" customWidth="1"/>
    <col min="15362" max="15362" width="15.5546875" customWidth="1"/>
    <col min="15363" max="15363" width="13.109375" bestFit="1" customWidth="1"/>
    <col min="15364" max="15364" width="47.6640625" customWidth="1"/>
    <col min="15365" max="15365" width="11" customWidth="1"/>
    <col min="15366" max="15366" width="16.88671875" customWidth="1"/>
    <col min="15367" max="15367" width="12.44140625" customWidth="1"/>
    <col min="15368" max="15368" width="15.33203125" customWidth="1"/>
    <col min="15369" max="15369" width="14.33203125" customWidth="1"/>
    <col min="15370" max="15370" width="20.33203125" customWidth="1"/>
    <col min="15371" max="15371" width="9.5546875" customWidth="1"/>
    <col min="15372" max="15372" width="11.6640625" customWidth="1"/>
    <col min="15373" max="15375" width="10.109375" hidden="1" customWidth="1"/>
    <col min="15376" max="15376" width="17.109375" customWidth="1"/>
    <col min="15377" max="15377" width="39.6640625" customWidth="1"/>
    <col min="15378" max="15378" width="16.33203125" customWidth="1"/>
    <col min="15379" max="15384" width="10.109375" hidden="1" customWidth="1"/>
    <col min="15385" max="15616" width="10.109375" hidden="1"/>
    <col min="15617" max="15617" width="10.109375" hidden="1" customWidth="1"/>
    <col min="15618" max="15618" width="15.5546875" customWidth="1"/>
    <col min="15619" max="15619" width="13.109375" bestFit="1" customWidth="1"/>
    <col min="15620" max="15620" width="47.6640625" customWidth="1"/>
    <col min="15621" max="15621" width="11" customWidth="1"/>
    <col min="15622" max="15622" width="16.88671875" customWidth="1"/>
    <col min="15623" max="15623" width="12.44140625" customWidth="1"/>
    <col min="15624" max="15624" width="15.33203125" customWidth="1"/>
    <col min="15625" max="15625" width="14.33203125" customWidth="1"/>
    <col min="15626" max="15626" width="20.33203125" customWidth="1"/>
    <col min="15627" max="15627" width="9.5546875" customWidth="1"/>
    <col min="15628" max="15628" width="11.6640625" customWidth="1"/>
    <col min="15629" max="15631" width="10.109375" hidden="1" customWidth="1"/>
    <col min="15632" max="15632" width="17.109375" customWidth="1"/>
    <col min="15633" max="15633" width="39.6640625" customWidth="1"/>
    <col min="15634" max="15634" width="16.33203125" customWidth="1"/>
    <col min="15635" max="15640" width="10.109375" hidden="1" customWidth="1"/>
    <col min="15641" max="15872" width="10.109375" hidden="1"/>
    <col min="15873" max="15873" width="10.109375" hidden="1" customWidth="1"/>
    <col min="15874" max="15874" width="15.5546875" customWidth="1"/>
    <col min="15875" max="15875" width="13.109375" bestFit="1" customWidth="1"/>
    <col min="15876" max="15876" width="47.6640625" customWidth="1"/>
    <col min="15877" max="15877" width="11" customWidth="1"/>
    <col min="15878" max="15878" width="16.88671875" customWidth="1"/>
    <col min="15879" max="15879" width="12.44140625" customWidth="1"/>
    <col min="15880" max="15880" width="15.33203125" customWidth="1"/>
    <col min="15881" max="15881" width="14.33203125" customWidth="1"/>
    <col min="15882" max="15882" width="20.33203125" customWidth="1"/>
    <col min="15883" max="15883" width="9.5546875" customWidth="1"/>
    <col min="15884" max="15884" width="11.6640625" customWidth="1"/>
    <col min="15885" max="15887" width="10.109375" hidden="1" customWidth="1"/>
    <col min="15888" max="15888" width="17.109375" customWidth="1"/>
    <col min="15889" max="15889" width="39.6640625" customWidth="1"/>
    <col min="15890" max="15890" width="16.33203125" customWidth="1"/>
    <col min="15891" max="15896" width="10.109375" hidden="1" customWidth="1"/>
    <col min="15897" max="16128" width="10.109375" hidden="1"/>
    <col min="16129" max="16129" width="10.109375" hidden="1" customWidth="1"/>
    <col min="16130" max="16130" width="15.5546875" customWidth="1"/>
    <col min="16131" max="16131" width="13.109375" bestFit="1" customWidth="1"/>
    <col min="16132" max="16132" width="47.6640625" customWidth="1"/>
    <col min="16133" max="16133" width="11" customWidth="1"/>
    <col min="16134" max="16134" width="16.88671875" customWidth="1"/>
    <col min="16135" max="16135" width="12.44140625" customWidth="1"/>
    <col min="16136" max="16136" width="15.33203125" customWidth="1"/>
    <col min="16137" max="16137" width="14.33203125" customWidth="1"/>
    <col min="16138" max="16138" width="20.33203125" customWidth="1"/>
    <col min="16139" max="16139" width="9.5546875" customWidth="1"/>
    <col min="16140" max="16140" width="11.6640625" customWidth="1"/>
    <col min="16141" max="16143" width="10.109375" hidden="1" customWidth="1"/>
    <col min="16144" max="16144" width="17.109375" customWidth="1"/>
    <col min="16145" max="16145" width="39.6640625" customWidth="1"/>
    <col min="16146" max="16146" width="16.33203125" customWidth="1"/>
    <col min="16147" max="16152" width="10.109375" style="1" hidden="1" customWidth="1"/>
    <col min="16153" max="16384" width="10.109375" style="1" hidden="1"/>
  </cols>
  <sheetData>
    <row r="1" spans="2:16146" x14ac:dyDescent="0.3">
      <c r="B1" s="8"/>
      <c r="C1" s="7"/>
      <c r="D1" s="85" t="s">
        <v>804</v>
      </c>
      <c r="E1" s="85"/>
      <c r="F1" s="85"/>
      <c r="G1" s="85"/>
      <c r="H1" s="85"/>
      <c r="I1" s="10"/>
      <c r="J1" s="10"/>
      <c r="K1" s="7"/>
      <c r="L1" s="7"/>
      <c r="M1" s="7"/>
      <c r="N1" s="7"/>
      <c r="O1" s="7"/>
      <c r="P1" s="11"/>
      <c r="Q1" s="7"/>
      <c r="R1" s="7"/>
    </row>
    <row r="2" spans="2:16146" ht="15" thickBot="1" x14ac:dyDescent="0.35">
      <c r="B2" s="8"/>
      <c r="C2" s="7"/>
      <c r="D2" s="74"/>
      <c r="E2" s="7"/>
      <c r="F2" s="10"/>
      <c r="G2" s="10"/>
      <c r="H2" s="10"/>
      <c r="I2" s="10"/>
      <c r="J2" s="10"/>
      <c r="K2" s="7"/>
      <c r="L2" s="7"/>
      <c r="M2" s="7"/>
      <c r="N2" s="7"/>
      <c r="O2" s="7"/>
      <c r="P2" s="11"/>
      <c r="Q2" s="7"/>
      <c r="R2" s="7"/>
    </row>
    <row r="3" spans="2:16146" s="33" customFormat="1" ht="99.75" customHeight="1" thickBot="1" x14ac:dyDescent="0.35"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31" t="s">
        <v>16</v>
      </c>
      <c r="K3" s="12" t="s">
        <v>6</v>
      </c>
      <c r="L3" s="12" t="s">
        <v>5</v>
      </c>
      <c r="M3" s="44" t="s">
        <v>17</v>
      </c>
      <c r="N3" s="44" t="s">
        <v>18</v>
      </c>
      <c r="O3" s="44" t="s">
        <v>19</v>
      </c>
      <c r="P3" s="12" t="s">
        <v>8</v>
      </c>
      <c r="Q3" s="12" t="s">
        <v>1</v>
      </c>
      <c r="R3" s="12" t="s">
        <v>7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</row>
    <row r="4" spans="2:16146" ht="47.25" customHeight="1" x14ac:dyDescent="0.3">
      <c r="B4" s="18" t="s">
        <v>766</v>
      </c>
      <c r="C4" s="117" t="s">
        <v>10</v>
      </c>
      <c r="D4" s="117" t="s">
        <v>767</v>
      </c>
      <c r="E4" s="61">
        <v>1</v>
      </c>
      <c r="F4" s="118">
        <v>375</v>
      </c>
      <c r="G4" s="100">
        <v>78.75</v>
      </c>
      <c r="H4" s="118">
        <v>375</v>
      </c>
      <c r="I4" s="100">
        <v>78.75</v>
      </c>
      <c r="J4" s="119">
        <v>44012</v>
      </c>
      <c r="K4" s="22" t="s">
        <v>21</v>
      </c>
      <c r="L4" s="22" t="s">
        <v>768</v>
      </c>
      <c r="M4" s="6"/>
      <c r="N4" s="6"/>
      <c r="O4" s="6"/>
      <c r="P4" s="18" t="s">
        <v>85</v>
      </c>
      <c r="Q4" s="83" t="s">
        <v>86</v>
      </c>
      <c r="R4" s="106" t="s">
        <v>22</v>
      </c>
    </row>
    <row r="5" spans="2:16146" ht="96" customHeight="1" x14ac:dyDescent="0.3">
      <c r="B5" s="18" t="s">
        <v>769</v>
      </c>
      <c r="C5" s="117" t="s">
        <v>9</v>
      </c>
      <c r="D5" s="117" t="s">
        <v>770</v>
      </c>
      <c r="E5" s="61">
        <v>1</v>
      </c>
      <c r="F5" s="118">
        <v>1138</v>
      </c>
      <c r="G5" s="100">
        <v>45.52</v>
      </c>
      <c r="H5" s="118">
        <v>1138</v>
      </c>
      <c r="I5" s="100">
        <v>45.52</v>
      </c>
      <c r="J5" s="119">
        <v>44013</v>
      </c>
      <c r="K5" s="22" t="s">
        <v>21</v>
      </c>
      <c r="L5" s="22" t="s">
        <v>21</v>
      </c>
      <c r="M5" s="6"/>
      <c r="N5" s="6"/>
      <c r="O5" s="6"/>
      <c r="P5" s="18" t="s">
        <v>771</v>
      </c>
      <c r="Q5" s="83" t="s">
        <v>772</v>
      </c>
      <c r="R5" s="106" t="s">
        <v>22</v>
      </c>
    </row>
    <row r="6" spans="2:16146" ht="90" customHeight="1" x14ac:dyDescent="0.3">
      <c r="B6" s="18" t="s">
        <v>773</v>
      </c>
      <c r="C6" s="117" t="s">
        <v>10</v>
      </c>
      <c r="D6" s="117" t="s">
        <v>774</v>
      </c>
      <c r="E6" s="61">
        <v>1</v>
      </c>
      <c r="F6" s="118">
        <v>416.66</v>
      </c>
      <c r="G6" s="100">
        <v>0</v>
      </c>
      <c r="H6" s="118">
        <v>416.66</v>
      </c>
      <c r="I6" s="100">
        <v>0</v>
      </c>
      <c r="J6" s="119">
        <v>44033</v>
      </c>
      <c r="K6" s="22" t="s">
        <v>21</v>
      </c>
      <c r="L6" s="22" t="s">
        <v>21</v>
      </c>
      <c r="M6" s="6"/>
      <c r="N6" s="6"/>
      <c r="O6" s="6"/>
      <c r="P6" s="18" t="s">
        <v>775</v>
      </c>
      <c r="Q6" s="83" t="s">
        <v>776</v>
      </c>
      <c r="R6" s="106" t="s">
        <v>22</v>
      </c>
    </row>
    <row r="7" spans="2:16146" ht="36" customHeight="1" x14ac:dyDescent="0.3">
      <c r="B7" s="18" t="s">
        <v>777</v>
      </c>
      <c r="C7" s="117" t="s">
        <v>10</v>
      </c>
      <c r="D7" s="117" t="s">
        <v>778</v>
      </c>
      <c r="E7" s="61">
        <v>1</v>
      </c>
      <c r="F7" s="118">
        <v>2627.16</v>
      </c>
      <c r="G7" s="100">
        <v>551.70000000000005</v>
      </c>
      <c r="H7" s="118">
        <v>2627.16</v>
      </c>
      <c r="I7" s="100">
        <v>551.70000000000005</v>
      </c>
      <c r="J7" s="119">
        <v>44014</v>
      </c>
      <c r="K7" s="22" t="s">
        <v>779</v>
      </c>
      <c r="L7" s="22" t="s">
        <v>21</v>
      </c>
      <c r="M7" s="6"/>
      <c r="N7" s="6"/>
      <c r="O7" s="6"/>
      <c r="P7" s="18" t="s">
        <v>780</v>
      </c>
      <c r="Q7" s="83" t="s">
        <v>781</v>
      </c>
      <c r="R7" s="106" t="s">
        <v>22</v>
      </c>
    </row>
    <row r="8" spans="2:16146" ht="34.5" customHeight="1" x14ac:dyDescent="0.3">
      <c r="B8" s="18" t="s">
        <v>782</v>
      </c>
      <c r="C8" s="117" t="s">
        <v>117</v>
      </c>
      <c r="D8" s="117" t="s">
        <v>783</v>
      </c>
      <c r="E8" s="61">
        <v>6</v>
      </c>
      <c r="F8" s="118">
        <v>1312.5</v>
      </c>
      <c r="G8" s="100">
        <v>0</v>
      </c>
      <c r="H8" s="118">
        <v>1312.5</v>
      </c>
      <c r="I8" s="100">
        <v>0</v>
      </c>
      <c r="J8" s="119">
        <v>44008</v>
      </c>
      <c r="K8" s="22" t="s">
        <v>21</v>
      </c>
      <c r="L8" s="22" t="s">
        <v>21</v>
      </c>
      <c r="M8" s="6"/>
      <c r="N8" s="6"/>
      <c r="O8" s="6"/>
      <c r="P8" s="18" t="s">
        <v>784</v>
      </c>
      <c r="Q8" s="83" t="s">
        <v>785</v>
      </c>
      <c r="R8" s="106" t="s">
        <v>22</v>
      </c>
    </row>
    <row r="9" spans="2:16146" ht="48" customHeight="1" x14ac:dyDescent="0.3">
      <c r="B9" s="18" t="s">
        <v>786</v>
      </c>
      <c r="C9" s="117" t="s">
        <v>117</v>
      </c>
      <c r="D9" s="117" t="s">
        <v>787</v>
      </c>
      <c r="E9" s="61">
        <v>1</v>
      </c>
      <c r="F9" s="118">
        <v>600</v>
      </c>
      <c r="G9" s="100">
        <v>126</v>
      </c>
      <c r="H9" s="118">
        <v>600</v>
      </c>
      <c r="I9" s="100">
        <v>126</v>
      </c>
      <c r="J9" s="119">
        <v>44008</v>
      </c>
      <c r="K9" s="22" t="s">
        <v>21</v>
      </c>
      <c r="L9" s="22" t="s">
        <v>21</v>
      </c>
      <c r="M9" s="6"/>
      <c r="N9" s="6"/>
      <c r="O9" s="6"/>
      <c r="P9" s="18" t="s">
        <v>788</v>
      </c>
      <c r="Q9" s="83" t="s">
        <v>789</v>
      </c>
      <c r="R9" s="106" t="s">
        <v>22</v>
      </c>
    </row>
    <row r="10" spans="2:16146" ht="35.25" customHeight="1" x14ac:dyDescent="0.3">
      <c r="B10" s="18" t="s">
        <v>790</v>
      </c>
      <c r="C10" s="117" t="s">
        <v>117</v>
      </c>
      <c r="D10" s="117" t="s">
        <v>791</v>
      </c>
      <c r="E10" s="61">
        <v>1</v>
      </c>
      <c r="F10" s="118">
        <v>457</v>
      </c>
      <c r="G10" s="100">
        <v>0</v>
      </c>
      <c r="H10" s="118">
        <v>457</v>
      </c>
      <c r="I10" s="100">
        <v>0</v>
      </c>
      <c r="J10" s="119">
        <v>44011</v>
      </c>
      <c r="K10" s="22" t="s">
        <v>21</v>
      </c>
      <c r="L10" s="22" t="s">
        <v>21</v>
      </c>
      <c r="M10" s="6"/>
      <c r="N10" s="6"/>
      <c r="O10" s="6"/>
      <c r="P10" s="18" t="s">
        <v>82</v>
      </c>
      <c r="Q10" s="83" t="s">
        <v>792</v>
      </c>
      <c r="R10" s="106" t="s">
        <v>22</v>
      </c>
    </row>
    <row r="11" spans="2:16146" ht="45" customHeight="1" x14ac:dyDescent="0.3">
      <c r="B11" s="18" t="s">
        <v>793</v>
      </c>
      <c r="C11" s="117" t="s">
        <v>117</v>
      </c>
      <c r="D11" s="117" t="s">
        <v>787</v>
      </c>
      <c r="E11" s="61">
        <v>1</v>
      </c>
      <c r="F11" s="118">
        <v>600</v>
      </c>
      <c r="G11" s="100">
        <v>126</v>
      </c>
      <c r="H11" s="118">
        <v>600</v>
      </c>
      <c r="I11" s="100">
        <v>126</v>
      </c>
      <c r="J11" s="119">
        <v>44011</v>
      </c>
      <c r="K11" s="22" t="s">
        <v>21</v>
      </c>
      <c r="L11" s="22" t="s">
        <v>21</v>
      </c>
      <c r="M11" s="6"/>
      <c r="N11" s="6"/>
      <c r="O11" s="6"/>
      <c r="P11" s="18" t="s">
        <v>794</v>
      </c>
      <c r="Q11" s="83" t="s">
        <v>795</v>
      </c>
      <c r="R11" s="106" t="s">
        <v>22</v>
      </c>
    </row>
    <row r="12" spans="2:16146" ht="49.5" customHeight="1" x14ac:dyDescent="0.3">
      <c r="B12" s="18" t="s">
        <v>796</v>
      </c>
      <c r="C12" s="117" t="s">
        <v>116</v>
      </c>
      <c r="D12" s="117" t="s">
        <v>797</v>
      </c>
      <c r="E12" s="61">
        <v>7</v>
      </c>
      <c r="F12" s="118">
        <v>14990</v>
      </c>
      <c r="G12" s="100">
        <v>3147.9</v>
      </c>
      <c r="H12" s="118">
        <v>14990</v>
      </c>
      <c r="I12" s="100">
        <v>3147.9</v>
      </c>
      <c r="J12" s="119">
        <v>44004</v>
      </c>
      <c r="K12" s="22" t="s">
        <v>21</v>
      </c>
      <c r="L12" s="22" t="s">
        <v>21</v>
      </c>
      <c r="M12" s="6"/>
      <c r="N12" s="6"/>
      <c r="O12" s="6"/>
      <c r="P12" s="18" t="s">
        <v>798</v>
      </c>
      <c r="Q12" s="83" t="s">
        <v>799</v>
      </c>
      <c r="R12" s="106" t="s">
        <v>22</v>
      </c>
    </row>
    <row r="13" spans="2:16146" ht="57.6" x14ac:dyDescent="0.3">
      <c r="B13" s="18" t="s">
        <v>800</v>
      </c>
      <c r="C13" s="117" t="s">
        <v>117</v>
      </c>
      <c r="D13" s="117" t="s">
        <v>801</v>
      </c>
      <c r="E13" s="61">
        <v>6</v>
      </c>
      <c r="F13" s="118">
        <v>6000</v>
      </c>
      <c r="G13" s="100">
        <v>0</v>
      </c>
      <c r="H13" s="118">
        <v>6000</v>
      </c>
      <c r="I13" s="100">
        <v>0</v>
      </c>
      <c r="J13" s="119">
        <v>44019</v>
      </c>
      <c r="K13" s="22" t="s">
        <v>20</v>
      </c>
      <c r="L13" s="22" t="s">
        <v>21</v>
      </c>
      <c r="M13" s="6"/>
      <c r="N13" s="6"/>
      <c r="O13" s="6"/>
      <c r="P13" s="18" t="s">
        <v>802</v>
      </c>
      <c r="Q13" s="83" t="s">
        <v>803</v>
      </c>
      <c r="R13" s="106" t="s">
        <v>22</v>
      </c>
    </row>
    <row r="14" spans="2:16146" ht="15.6" x14ac:dyDescent="0.3">
      <c r="B14" s="120"/>
    </row>
    <row r="15" spans="2:16146" x14ac:dyDescent="0.3"/>
    <row r="16" spans="2:1614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7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U7"/>
  <sheetViews>
    <sheetView showGridLines="0" topLeftCell="E1" zoomScaleNormal="100" workbookViewId="0">
      <selection activeCell="C17" sqref="C17"/>
    </sheetView>
  </sheetViews>
  <sheetFormatPr baseColWidth="10" defaultColWidth="4.109375" defaultRowHeight="14.4" x14ac:dyDescent="0.3"/>
  <cols>
    <col min="1" max="1" width="10.109375" style="1" hidden="1" customWidth="1"/>
    <col min="2" max="2" width="15.5546875" style="5" customWidth="1"/>
    <col min="3" max="3" width="16.5546875" style="1" customWidth="1"/>
    <col min="4" max="4" width="58" style="76" customWidth="1"/>
    <col min="5" max="5" width="12" style="1" customWidth="1"/>
    <col min="6" max="6" width="15.33203125" style="4" customWidth="1"/>
    <col min="7" max="7" width="12.44140625" style="4" customWidth="1"/>
    <col min="8" max="8" width="16.109375" style="4" customWidth="1"/>
    <col min="9" max="9" width="15.88671875" style="4" customWidth="1"/>
    <col min="10" max="10" width="16" style="4" customWidth="1"/>
    <col min="11" max="11" width="10.44140625" style="1" customWidth="1"/>
    <col min="12" max="12" width="13.44140625" style="1" customWidth="1"/>
    <col min="13" max="15" width="13.109375" style="1" hidden="1" customWidth="1"/>
    <col min="16" max="16" width="16.33203125" style="2" customWidth="1"/>
    <col min="17" max="17" width="36.88671875" style="1" bestFit="1" customWidth="1"/>
    <col min="18" max="18" width="18.109375" style="1" customWidth="1"/>
    <col min="19" max="24" width="4.109375" customWidth="1"/>
    <col min="25" max="255" width="10.109375" customWidth="1"/>
    <col min="257" max="257" width="4.109375" customWidth="1"/>
    <col min="258" max="258" width="15.5546875" customWidth="1"/>
    <col min="259" max="259" width="16.5546875" customWidth="1"/>
    <col min="260" max="260" width="49.33203125" customWidth="1"/>
    <col min="261" max="261" width="12" customWidth="1"/>
    <col min="262" max="262" width="15.33203125" customWidth="1"/>
    <col min="263" max="263" width="12.44140625" customWidth="1"/>
    <col min="264" max="264" width="16.109375" customWidth="1"/>
    <col min="265" max="265" width="15.88671875" customWidth="1"/>
    <col min="266" max="266" width="16" customWidth="1"/>
    <col min="267" max="267" width="10.44140625" customWidth="1"/>
    <col min="268" max="268" width="13.44140625" customWidth="1"/>
    <col min="269" max="271" width="0" hidden="1" customWidth="1"/>
    <col min="272" max="272" width="16.33203125" customWidth="1"/>
    <col min="273" max="273" width="40.109375" customWidth="1"/>
    <col min="274" max="274" width="18.109375" customWidth="1"/>
    <col min="275" max="511" width="0" hidden="1" customWidth="1"/>
    <col min="513" max="513" width="0" hidden="1" customWidth="1"/>
    <col min="514" max="514" width="15.5546875" customWidth="1"/>
    <col min="515" max="515" width="16.5546875" customWidth="1"/>
    <col min="516" max="516" width="49.33203125" customWidth="1"/>
    <col min="517" max="517" width="12" customWidth="1"/>
    <col min="518" max="518" width="15.33203125" customWidth="1"/>
    <col min="519" max="519" width="12.44140625" customWidth="1"/>
    <col min="520" max="520" width="16.109375" customWidth="1"/>
    <col min="521" max="521" width="15.88671875" customWidth="1"/>
    <col min="522" max="522" width="16" customWidth="1"/>
    <col min="523" max="523" width="10.44140625" customWidth="1"/>
    <col min="524" max="524" width="13.44140625" customWidth="1"/>
    <col min="525" max="527" width="0" hidden="1" customWidth="1"/>
    <col min="528" max="528" width="16.33203125" customWidth="1"/>
    <col min="529" max="529" width="40.109375" customWidth="1"/>
    <col min="530" max="530" width="18.109375" customWidth="1"/>
    <col min="531" max="767" width="0" hidden="1" customWidth="1"/>
    <col min="769" max="769" width="0" hidden="1" customWidth="1"/>
    <col min="770" max="770" width="15.5546875" customWidth="1"/>
    <col min="771" max="771" width="16.5546875" customWidth="1"/>
    <col min="772" max="772" width="49.33203125" customWidth="1"/>
    <col min="773" max="773" width="12" customWidth="1"/>
    <col min="774" max="774" width="15.33203125" customWidth="1"/>
    <col min="775" max="775" width="12.44140625" customWidth="1"/>
    <col min="776" max="776" width="16.109375" customWidth="1"/>
    <col min="777" max="777" width="15.88671875" customWidth="1"/>
    <col min="778" max="778" width="16" customWidth="1"/>
    <col min="779" max="779" width="10.44140625" customWidth="1"/>
    <col min="780" max="780" width="13.44140625" customWidth="1"/>
    <col min="781" max="783" width="0" hidden="1" customWidth="1"/>
    <col min="784" max="784" width="16.33203125" customWidth="1"/>
    <col min="785" max="785" width="40.109375" customWidth="1"/>
    <col min="786" max="786" width="18.109375" customWidth="1"/>
    <col min="787" max="1023" width="0" hidden="1" customWidth="1"/>
    <col min="1025" max="1025" width="0" hidden="1" customWidth="1"/>
    <col min="1026" max="1026" width="15.5546875" customWidth="1"/>
    <col min="1027" max="1027" width="16.5546875" customWidth="1"/>
    <col min="1028" max="1028" width="49.33203125" customWidth="1"/>
    <col min="1029" max="1029" width="12" customWidth="1"/>
    <col min="1030" max="1030" width="15.33203125" customWidth="1"/>
    <col min="1031" max="1031" width="12.44140625" customWidth="1"/>
    <col min="1032" max="1032" width="16.109375" customWidth="1"/>
    <col min="1033" max="1033" width="15.88671875" customWidth="1"/>
    <col min="1034" max="1034" width="16" customWidth="1"/>
    <col min="1035" max="1035" width="10.44140625" customWidth="1"/>
    <col min="1036" max="1036" width="13.44140625" customWidth="1"/>
    <col min="1037" max="1039" width="0" hidden="1" customWidth="1"/>
    <col min="1040" max="1040" width="16.33203125" customWidth="1"/>
    <col min="1041" max="1041" width="40.109375" customWidth="1"/>
    <col min="1042" max="1042" width="18.109375" customWidth="1"/>
    <col min="1043" max="1279" width="0" hidden="1" customWidth="1"/>
    <col min="1281" max="1281" width="0" hidden="1" customWidth="1"/>
    <col min="1282" max="1282" width="15.5546875" customWidth="1"/>
    <col min="1283" max="1283" width="16.5546875" customWidth="1"/>
    <col min="1284" max="1284" width="49.33203125" customWidth="1"/>
    <col min="1285" max="1285" width="12" customWidth="1"/>
    <col min="1286" max="1286" width="15.33203125" customWidth="1"/>
    <col min="1287" max="1287" width="12.44140625" customWidth="1"/>
    <col min="1288" max="1288" width="16.109375" customWidth="1"/>
    <col min="1289" max="1289" width="15.88671875" customWidth="1"/>
    <col min="1290" max="1290" width="16" customWidth="1"/>
    <col min="1291" max="1291" width="10.44140625" customWidth="1"/>
    <col min="1292" max="1292" width="13.44140625" customWidth="1"/>
    <col min="1293" max="1295" width="0" hidden="1" customWidth="1"/>
    <col min="1296" max="1296" width="16.33203125" customWidth="1"/>
    <col min="1297" max="1297" width="40.109375" customWidth="1"/>
    <col min="1298" max="1298" width="18.109375" customWidth="1"/>
    <col min="1299" max="1535" width="0" hidden="1" customWidth="1"/>
    <col min="1537" max="1537" width="0" hidden="1" customWidth="1"/>
    <col min="1538" max="1538" width="15.5546875" customWidth="1"/>
    <col min="1539" max="1539" width="16.5546875" customWidth="1"/>
    <col min="1540" max="1540" width="49.33203125" customWidth="1"/>
    <col min="1541" max="1541" width="12" customWidth="1"/>
    <col min="1542" max="1542" width="15.33203125" customWidth="1"/>
    <col min="1543" max="1543" width="12.44140625" customWidth="1"/>
    <col min="1544" max="1544" width="16.109375" customWidth="1"/>
    <col min="1545" max="1545" width="15.88671875" customWidth="1"/>
    <col min="1546" max="1546" width="16" customWidth="1"/>
    <col min="1547" max="1547" width="10.44140625" customWidth="1"/>
    <col min="1548" max="1548" width="13.44140625" customWidth="1"/>
    <col min="1549" max="1551" width="0" hidden="1" customWidth="1"/>
    <col min="1552" max="1552" width="16.33203125" customWidth="1"/>
    <col min="1553" max="1553" width="40.109375" customWidth="1"/>
    <col min="1554" max="1554" width="18.109375" customWidth="1"/>
    <col min="1555" max="1791" width="0" hidden="1" customWidth="1"/>
    <col min="1793" max="1793" width="0" hidden="1" customWidth="1"/>
    <col min="1794" max="1794" width="15.5546875" customWidth="1"/>
    <col min="1795" max="1795" width="16.5546875" customWidth="1"/>
    <col min="1796" max="1796" width="49.33203125" customWidth="1"/>
    <col min="1797" max="1797" width="12" customWidth="1"/>
    <col min="1798" max="1798" width="15.33203125" customWidth="1"/>
    <col min="1799" max="1799" width="12.44140625" customWidth="1"/>
    <col min="1800" max="1800" width="16.109375" customWidth="1"/>
    <col min="1801" max="1801" width="15.88671875" customWidth="1"/>
    <col min="1802" max="1802" width="16" customWidth="1"/>
    <col min="1803" max="1803" width="10.44140625" customWidth="1"/>
    <col min="1804" max="1804" width="13.44140625" customWidth="1"/>
    <col min="1805" max="1807" width="0" hidden="1" customWidth="1"/>
    <col min="1808" max="1808" width="16.33203125" customWidth="1"/>
    <col min="1809" max="1809" width="40.109375" customWidth="1"/>
    <col min="1810" max="1810" width="18.109375" customWidth="1"/>
    <col min="1811" max="2047" width="0" hidden="1" customWidth="1"/>
    <col min="2049" max="2049" width="0" hidden="1" customWidth="1"/>
    <col min="2050" max="2050" width="15.5546875" customWidth="1"/>
    <col min="2051" max="2051" width="16.5546875" customWidth="1"/>
    <col min="2052" max="2052" width="49.33203125" customWidth="1"/>
    <col min="2053" max="2053" width="12" customWidth="1"/>
    <col min="2054" max="2054" width="15.33203125" customWidth="1"/>
    <col min="2055" max="2055" width="12.44140625" customWidth="1"/>
    <col min="2056" max="2056" width="16.109375" customWidth="1"/>
    <col min="2057" max="2057" width="15.88671875" customWidth="1"/>
    <col min="2058" max="2058" width="16" customWidth="1"/>
    <col min="2059" max="2059" width="10.44140625" customWidth="1"/>
    <col min="2060" max="2060" width="13.44140625" customWidth="1"/>
    <col min="2061" max="2063" width="0" hidden="1" customWidth="1"/>
    <col min="2064" max="2064" width="16.33203125" customWidth="1"/>
    <col min="2065" max="2065" width="40.109375" customWidth="1"/>
    <col min="2066" max="2066" width="18.109375" customWidth="1"/>
    <col min="2067" max="2303" width="0" hidden="1" customWidth="1"/>
    <col min="2305" max="2305" width="0" hidden="1" customWidth="1"/>
    <col min="2306" max="2306" width="15.5546875" customWidth="1"/>
    <col min="2307" max="2307" width="16.5546875" customWidth="1"/>
    <col min="2308" max="2308" width="49.33203125" customWidth="1"/>
    <col min="2309" max="2309" width="12" customWidth="1"/>
    <col min="2310" max="2310" width="15.33203125" customWidth="1"/>
    <col min="2311" max="2311" width="12.44140625" customWidth="1"/>
    <col min="2312" max="2312" width="16.109375" customWidth="1"/>
    <col min="2313" max="2313" width="15.88671875" customWidth="1"/>
    <col min="2314" max="2314" width="16" customWidth="1"/>
    <col min="2315" max="2315" width="10.44140625" customWidth="1"/>
    <col min="2316" max="2316" width="13.44140625" customWidth="1"/>
    <col min="2317" max="2319" width="0" hidden="1" customWidth="1"/>
    <col min="2320" max="2320" width="16.33203125" customWidth="1"/>
    <col min="2321" max="2321" width="40.109375" customWidth="1"/>
    <col min="2322" max="2322" width="18.109375" customWidth="1"/>
    <col min="2323" max="2559" width="0" hidden="1" customWidth="1"/>
    <col min="2561" max="2561" width="0" hidden="1" customWidth="1"/>
    <col min="2562" max="2562" width="15.5546875" customWidth="1"/>
    <col min="2563" max="2563" width="16.5546875" customWidth="1"/>
    <col min="2564" max="2564" width="49.33203125" customWidth="1"/>
    <col min="2565" max="2565" width="12" customWidth="1"/>
    <col min="2566" max="2566" width="15.33203125" customWidth="1"/>
    <col min="2567" max="2567" width="12.44140625" customWidth="1"/>
    <col min="2568" max="2568" width="16.109375" customWidth="1"/>
    <col min="2569" max="2569" width="15.88671875" customWidth="1"/>
    <col min="2570" max="2570" width="16" customWidth="1"/>
    <col min="2571" max="2571" width="10.44140625" customWidth="1"/>
    <col min="2572" max="2572" width="13.44140625" customWidth="1"/>
    <col min="2573" max="2575" width="0" hidden="1" customWidth="1"/>
    <col min="2576" max="2576" width="16.33203125" customWidth="1"/>
    <col min="2577" max="2577" width="40.109375" customWidth="1"/>
    <col min="2578" max="2578" width="18.109375" customWidth="1"/>
    <col min="2579" max="2815" width="0" hidden="1" customWidth="1"/>
    <col min="2817" max="2817" width="0" hidden="1" customWidth="1"/>
    <col min="2818" max="2818" width="15.5546875" customWidth="1"/>
    <col min="2819" max="2819" width="16.5546875" customWidth="1"/>
    <col min="2820" max="2820" width="49.33203125" customWidth="1"/>
    <col min="2821" max="2821" width="12" customWidth="1"/>
    <col min="2822" max="2822" width="15.33203125" customWidth="1"/>
    <col min="2823" max="2823" width="12.44140625" customWidth="1"/>
    <col min="2824" max="2824" width="16.109375" customWidth="1"/>
    <col min="2825" max="2825" width="15.88671875" customWidth="1"/>
    <col min="2826" max="2826" width="16" customWidth="1"/>
    <col min="2827" max="2827" width="10.44140625" customWidth="1"/>
    <col min="2828" max="2828" width="13.44140625" customWidth="1"/>
    <col min="2829" max="2831" width="0" hidden="1" customWidth="1"/>
    <col min="2832" max="2832" width="16.33203125" customWidth="1"/>
    <col min="2833" max="2833" width="40.109375" customWidth="1"/>
    <col min="2834" max="2834" width="18.109375" customWidth="1"/>
    <col min="2835" max="3071" width="0" hidden="1" customWidth="1"/>
    <col min="3073" max="3073" width="0" hidden="1" customWidth="1"/>
    <col min="3074" max="3074" width="15.5546875" customWidth="1"/>
    <col min="3075" max="3075" width="16.5546875" customWidth="1"/>
    <col min="3076" max="3076" width="49.33203125" customWidth="1"/>
    <col min="3077" max="3077" width="12" customWidth="1"/>
    <col min="3078" max="3078" width="15.33203125" customWidth="1"/>
    <col min="3079" max="3079" width="12.44140625" customWidth="1"/>
    <col min="3080" max="3080" width="16.109375" customWidth="1"/>
    <col min="3081" max="3081" width="15.88671875" customWidth="1"/>
    <col min="3082" max="3082" width="16" customWidth="1"/>
    <col min="3083" max="3083" width="10.44140625" customWidth="1"/>
    <col min="3084" max="3084" width="13.44140625" customWidth="1"/>
    <col min="3085" max="3087" width="0" hidden="1" customWidth="1"/>
    <col min="3088" max="3088" width="16.33203125" customWidth="1"/>
    <col min="3089" max="3089" width="40.109375" customWidth="1"/>
    <col min="3090" max="3090" width="18.109375" customWidth="1"/>
    <col min="3091" max="3327" width="0" hidden="1" customWidth="1"/>
    <col min="3329" max="3329" width="0" hidden="1" customWidth="1"/>
    <col min="3330" max="3330" width="15.5546875" customWidth="1"/>
    <col min="3331" max="3331" width="16.5546875" customWidth="1"/>
    <col min="3332" max="3332" width="49.33203125" customWidth="1"/>
    <col min="3333" max="3333" width="12" customWidth="1"/>
    <col min="3334" max="3334" width="15.33203125" customWidth="1"/>
    <col min="3335" max="3335" width="12.44140625" customWidth="1"/>
    <col min="3336" max="3336" width="16.109375" customWidth="1"/>
    <col min="3337" max="3337" width="15.88671875" customWidth="1"/>
    <col min="3338" max="3338" width="16" customWidth="1"/>
    <col min="3339" max="3339" width="10.44140625" customWidth="1"/>
    <col min="3340" max="3340" width="13.44140625" customWidth="1"/>
    <col min="3341" max="3343" width="0" hidden="1" customWidth="1"/>
    <col min="3344" max="3344" width="16.33203125" customWidth="1"/>
    <col min="3345" max="3345" width="40.109375" customWidth="1"/>
    <col min="3346" max="3346" width="18.109375" customWidth="1"/>
    <col min="3347" max="3583" width="0" hidden="1" customWidth="1"/>
    <col min="3585" max="3585" width="0" hidden="1" customWidth="1"/>
    <col min="3586" max="3586" width="15.5546875" customWidth="1"/>
    <col min="3587" max="3587" width="16.5546875" customWidth="1"/>
    <col min="3588" max="3588" width="49.33203125" customWidth="1"/>
    <col min="3589" max="3589" width="12" customWidth="1"/>
    <col min="3590" max="3590" width="15.33203125" customWidth="1"/>
    <col min="3591" max="3591" width="12.44140625" customWidth="1"/>
    <col min="3592" max="3592" width="16.109375" customWidth="1"/>
    <col min="3593" max="3593" width="15.88671875" customWidth="1"/>
    <col min="3594" max="3594" width="16" customWidth="1"/>
    <col min="3595" max="3595" width="10.44140625" customWidth="1"/>
    <col min="3596" max="3596" width="13.44140625" customWidth="1"/>
    <col min="3597" max="3599" width="0" hidden="1" customWidth="1"/>
    <col min="3600" max="3600" width="16.33203125" customWidth="1"/>
    <col min="3601" max="3601" width="40.109375" customWidth="1"/>
    <col min="3602" max="3602" width="18.109375" customWidth="1"/>
    <col min="3603" max="3839" width="0" hidden="1" customWidth="1"/>
    <col min="3841" max="3841" width="0" hidden="1" customWidth="1"/>
    <col min="3842" max="3842" width="15.5546875" customWidth="1"/>
    <col min="3843" max="3843" width="16.5546875" customWidth="1"/>
    <col min="3844" max="3844" width="49.33203125" customWidth="1"/>
    <col min="3845" max="3845" width="12" customWidth="1"/>
    <col min="3846" max="3846" width="15.33203125" customWidth="1"/>
    <col min="3847" max="3847" width="12.44140625" customWidth="1"/>
    <col min="3848" max="3848" width="16.109375" customWidth="1"/>
    <col min="3849" max="3849" width="15.88671875" customWidth="1"/>
    <col min="3850" max="3850" width="16" customWidth="1"/>
    <col min="3851" max="3851" width="10.44140625" customWidth="1"/>
    <col min="3852" max="3852" width="13.44140625" customWidth="1"/>
    <col min="3853" max="3855" width="0" hidden="1" customWidth="1"/>
    <col min="3856" max="3856" width="16.33203125" customWidth="1"/>
    <col min="3857" max="3857" width="40.109375" customWidth="1"/>
    <col min="3858" max="3858" width="18.109375" customWidth="1"/>
    <col min="3859" max="4095" width="0" hidden="1" customWidth="1"/>
    <col min="4097" max="4097" width="0" hidden="1" customWidth="1"/>
    <col min="4098" max="4098" width="15.5546875" customWidth="1"/>
    <col min="4099" max="4099" width="16.5546875" customWidth="1"/>
    <col min="4100" max="4100" width="49.33203125" customWidth="1"/>
    <col min="4101" max="4101" width="12" customWidth="1"/>
    <col min="4102" max="4102" width="15.33203125" customWidth="1"/>
    <col min="4103" max="4103" width="12.44140625" customWidth="1"/>
    <col min="4104" max="4104" width="16.109375" customWidth="1"/>
    <col min="4105" max="4105" width="15.88671875" customWidth="1"/>
    <col min="4106" max="4106" width="16" customWidth="1"/>
    <col min="4107" max="4107" width="10.44140625" customWidth="1"/>
    <col min="4108" max="4108" width="13.44140625" customWidth="1"/>
    <col min="4109" max="4111" width="0" hidden="1" customWidth="1"/>
    <col min="4112" max="4112" width="16.33203125" customWidth="1"/>
    <col min="4113" max="4113" width="40.109375" customWidth="1"/>
    <col min="4114" max="4114" width="18.109375" customWidth="1"/>
    <col min="4115" max="4351" width="0" hidden="1" customWidth="1"/>
    <col min="4353" max="4353" width="0" hidden="1" customWidth="1"/>
    <col min="4354" max="4354" width="15.5546875" customWidth="1"/>
    <col min="4355" max="4355" width="16.5546875" customWidth="1"/>
    <col min="4356" max="4356" width="49.33203125" customWidth="1"/>
    <col min="4357" max="4357" width="12" customWidth="1"/>
    <col min="4358" max="4358" width="15.33203125" customWidth="1"/>
    <col min="4359" max="4359" width="12.44140625" customWidth="1"/>
    <col min="4360" max="4360" width="16.109375" customWidth="1"/>
    <col min="4361" max="4361" width="15.88671875" customWidth="1"/>
    <col min="4362" max="4362" width="16" customWidth="1"/>
    <col min="4363" max="4363" width="10.44140625" customWidth="1"/>
    <col min="4364" max="4364" width="13.44140625" customWidth="1"/>
    <col min="4365" max="4367" width="0" hidden="1" customWidth="1"/>
    <col min="4368" max="4368" width="16.33203125" customWidth="1"/>
    <col min="4369" max="4369" width="40.109375" customWidth="1"/>
    <col min="4370" max="4370" width="18.109375" customWidth="1"/>
    <col min="4371" max="4607" width="0" hidden="1" customWidth="1"/>
    <col min="4609" max="4609" width="0" hidden="1" customWidth="1"/>
    <col min="4610" max="4610" width="15.5546875" customWidth="1"/>
    <col min="4611" max="4611" width="16.5546875" customWidth="1"/>
    <col min="4612" max="4612" width="49.33203125" customWidth="1"/>
    <col min="4613" max="4613" width="12" customWidth="1"/>
    <col min="4614" max="4614" width="15.33203125" customWidth="1"/>
    <col min="4615" max="4615" width="12.44140625" customWidth="1"/>
    <col min="4616" max="4616" width="16.109375" customWidth="1"/>
    <col min="4617" max="4617" width="15.88671875" customWidth="1"/>
    <col min="4618" max="4618" width="16" customWidth="1"/>
    <col min="4619" max="4619" width="10.44140625" customWidth="1"/>
    <col min="4620" max="4620" width="13.44140625" customWidth="1"/>
    <col min="4621" max="4623" width="0" hidden="1" customWidth="1"/>
    <col min="4624" max="4624" width="16.33203125" customWidth="1"/>
    <col min="4625" max="4625" width="40.109375" customWidth="1"/>
    <col min="4626" max="4626" width="18.109375" customWidth="1"/>
    <col min="4627" max="4863" width="0" hidden="1" customWidth="1"/>
    <col min="4865" max="4865" width="0" hidden="1" customWidth="1"/>
    <col min="4866" max="4866" width="15.5546875" customWidth="1"/>
    <col min="4867" max="4867" width="16.5546875" customWidth="1"/>
    <col min="4868" max="4868" width="49.33203125" customWidth="1"/>
    <col min="4869" max="4869" width="12" customWidth="1"/>
    <col min="4870" max="4870" width="15.33203125" customWidth="1"/>
    <col min="4871" max="4871" width="12.44140625" customWidth="1"/>
    <col min="4872" max="4872" width="16.109375" customWidth="1"/>
    <col min="4873" max="4873" width="15.88671875" customWidth="1"/>
    <col min="4874" max="4874" width="16" customWidth="1"/>
    <col min="4875" max="4875" width="10.44140625" customWidth="1"/>
    <col min="4876" max="4876" width="13.44140625" customWidth="1"/>
    <col min="4877" max="4879" width="0" hidden="1" customWidth="1"/>
    <col min="4880" max="4880" width="16.33203125" customWidth="1"/>
    <col min="4881" max="4881" width="40.109375" customWidth="1"/>
    <col min="4882" max="4882" width="18.109375" customWidth="1"/>
    <col min="4883" max="5119" width="0" hidden="1" customWidth="1"/>
    <col min="5121" max="5121" width="0" hidden="1" customWidth="1"/>
    <col min="5122" max="5122" width="15.5546875" customWidth="1"/>
    <col min="5123" max="5123" width="16.5546875" customWidth="1"/>
    <col min="5124" max="5124" width="49.33203125" customWidth="1"/>
    <col min="5125" max="5125" width="12" customWidth="1"/>
    <col min="5126" max="5126" width="15.33203125" customWidth="1"/>
    <col min="5127" max="5127" width="12.44140625" customWidth="1"/>
    <col min="5128" max="5128" width="16.109375" customWidth="1"/>
    <col min="5129" max="5129" width="15.88671875" customWidth="1"/>
    <col min="5130" max="5130" width="16" customWidth="1"/>
    <col min="5131" max="5131" width="10.44140625" customWidth="1"/>
    <col min="5132" max="5132" width="13.44140625" customWidth="1"/>
    <col min="5133" max="5135" width="0" hidden="1" customWidth="1"/>
    <col min="5136" max="5136" width="16.33203125" customWidth="1"/>
    <col min="5137" max="5137" width="40.109375" customWidth="1"/>
    <col min="5138" max="5138" width="18.109375" customWidth="1"/>
    <col min="5139" max="5375" width="0" hidden="1" customWidth="1"/>
    <col min="5377" max="5377" width="0" hidden="1" customWidth="1"/>
    <col min="5378" max="5378" width="15.5546875" customWidth="1"/>
    <col min="5379" max="5379" width="16.5546875" customWidth="1"/>
    <col min="5380" max="5380" width="49.33203125" customWidth="1"/>
    <col min="5381" max="5381" width="12" customWidth="1"/>
    <col min="5382" max="5382" width="15.33203125" customWidth="1"/>
    <col min="5383" max="5383" width="12.44140625" customWidth="1"/>
    <col min="5384" max="5384" width="16.109375" customWidth="1"/>
    <col min="5385" max="5385" width="15.88671875" customWidth="1"/>
    <col min="5386" max="5386" width="16" customWidth="1"/>
    <col min="5387" max="5387" width="10.44140625" customWidth="1"/>
    <col min="5388" max="5388" width="13.44140625" customWidth="1"/>
    <col min="5389" max="5391" width="0" hidden="1" customWidth="1"/>
    <col min="5392" max="5392" width="16.33203125" customWidth="1"/>
    <col min="5393" max="5393" width="40.109375" customWidth="1"/>
    <col min="5394" max="5394" width="18.109375" customWidth="1"/>
    <col min="5395" max="5631" width="0" hidden="1" customWidth="1"/>
    <col min="5633" max="5633" width="0" hidden="1" customWidth="1"/>
    <col min="5634" max="5634" width="15.5546875" customWidth="1"/>
    <col min="5635" max="5635" width="16.5546875" customWidth="1"/>
    <col min="5636" max="5636" width="49.33203125" customWidth="1"/>
    <col min="5637" max="5637" width="12" customWidth="1"/>
    <col min="5638" max="5638" width="15.33203125" customWidth="1"/>
    <col min="5639" max="5639" width="12.44140625" customWidth="1"/>
    <col min="5640" max="5640" width="16.109375" customWidth="1"/>
    <col min="5641" max="5641" width="15.88671875" customWidth="1"/>
    <col min="5642" max="5642" width="16" customWidth="1"/>
    <col min="5643" max="5643" width="10.44140625" customWidth="1"/>
    <col min="5644" max="5644" width="13.44140625" customWidth="1"/>
    <col min="5645" max="5647" width="0" hidden="1" customWidth="1"/>
    <col min="5648" max="5648" width="16.33203125" customWidth="1"/>
    <col min="5649" max="5649" width="40.109375" customWidth="1"/>
    <col min="5650" max="5650" width="18.109375" customWidth="1"/>
    <col min="5651" max="5887" width="0" hidden="1" customWidth="1"/>
    <col min="5889" max="5889" width="0" hidden="1" customWidth="1"/>
    <col min="5890" max="5890" width="15.5546875" customWidth="1"/>
    <col min="5891" max="5891" width="16.5546875" customWidth="1"/>
    <col min="5892" max="5892" width="49.33203125" customWidth="1"/>
    <col min="5893" max="5893" width="12" customWidth="1"/>
    <col min="5894" max="5894" width="15.33203125" customWidth="1"/>
    <col min="5895" max="5895" width="12.44140625" customWidth="1"/>
    <col min="5896" max="5896" width="16.109375" customWidth="1"/>
    <col min="5897" max="5897" width="15.88671875" customWidth="1"/>
    <col min="5898" max="5898" width="16" customWidth="1"/>
    <col min="5899" max="5899" width="10.44140625" customWidth="1"/>
    <col min="5900" max="5900" width="13.44140625" customWidth="1"/>
    <col min="5901" max="5903" width="0" hidden="1" customWidth="1"/>
    <col min="5904" max="5904" width="16.33203125" customWidth="1"/>
    <col min="5905" max="5905" width="40.109375" customWidth="1"/>
    <col min="5906" max="5906" width="18.109375" customWidth="1"/>
    <col min="5907" max="6143" width="0" hidden="1" customWidth="1"/>
    <col min="6145" max="6145" width="0" hidden="1" customWidth="1"/>
    <col min="6146" max="6146" width="15.5546875" customWidth="1"/>
    <col min="6147" max="6147" width="16.5546875" customWidth="1"/>
    <col min="6148" max="6148" width="49.33203125" customWidth="1"/>
    <col min="6149" max="6149" width="12" customWidth="1"/>
    <col min="6150" max="6150" width="15.33203125" customWidth="1"/>
    <col min="6151" max="6151" width="12.44140625" customWidth="1"/>
    <col min="6152" max="6152" width="16.109375" customWidth="1"/>
    <col min="6153" max="6153" width="15.88671875" customWidth="1"/>
    <col min="6154" max="6154" width="16" customWidth="1"/>
    <col min="6155" max="6155" width="10.44140625" customWidth="1"/>
    <col min="6156" max="6156" width="13.44140625" customWidth="1"/>
    <col min="6157" max="6159" width="0" hidden="1" customWidth="1"/>
    <col min="6160" max="6160" width="16.33203125" customWidth="1"/>
    <col min="6161" max="6161" width="40.109375" customWidth="1"/>
    <col min="6162" max="6162" width="18.109375" customWidth="1"/>
    <col min="6163" max="6399" width="0" hidden="1" customWidth="1"/>
    <col min="6401" max="6401" width="0" hidden="1" customWidth="1"/>
    <col min="6402" max="6402" width="15.5546875" customWidth="1"/>
    <col min="6403" max="6403" width="16.5546875" customWidth="1"/>
    <col min="6404" max="6404" width="49.33203125" customWidth="1"/>
    <col min="6405" max="6405" width="12" customWidth="1"/>
    <col min="6406" max="6406" width="15.33203125" customWidth="1"/>
    <col min="6407" max="6407" width="12.44140625" customWidth="1"/>
    <col min="6408" max="6408" width="16.109375" customWidth="1"/>
    <col min="6409" max="6409" width="15.88671875" customWidth="1"/>
    <col min="6410" max="6410" width="16" customWidth="1"/>
    <col min="6411" max="6411" width="10.44140625" customWidth="1"/>
    <col min="6412" max="6412" width="13.44140625" customWidth="1"/>
    <col min="6413" max="6415" width="0" hidden="1" customWidth="1"/>
    <col min="6416" max="6416" width="16.33203125" customWidth="1"/>
    <col min="6417" max="6417" width="40.109375" customWidth="1"/>
    <col min="6418" max="6418" width="18.109375" customWidth="1"/>
    <col min="6419" max="6655" width="0" hidden="1" customWidth="1"/>
    <col min="6657" max="6657" width="0" hidden="1" customWidth="1"/>
    <col min="6658" max="6658" width="15.5546875" customWidth="1"/>
    <col min="6659" max="6659" width="16.5546875" customWidth="1"/>
    <col min="6660" max="6660" width="49.33203125" customWidth="1"/>
    <col min="6661" max="6661" width="12" customWidth="1"/>
    <col min="6662" max="6662" width="15.33203125" customWidth="1"/>
    <col min="6663" max="6663" width="12.44140625" customWidth="1"/>
    <col min="6664" max="6664" width="16.109375" customWidth="1"/>
    <col min="6665" max="6665" width="15.88671875" customWidth="1"/>
    <col min="6666" max="6666" width="16" customWidth="1"/>
    <col min="6667" max="6667" width="10.44140625" customWidth="1"/>
    <col min="6668" max="6668" width="13.44140625" customWidth="1"/>
    <col min="6669" max="6671" width="0" hidden="1" customWidth="1"/>
    <col min="6672" max="6672" width="16.33203125" customWidth="1"/>
    <col min="6673" max="6673" width="40.109375" customWidth="1"/>
    <col min="6674" max="6674" width="18.109375" customWidth="1"/>
    <col min="6675" max="6911" width="0" hidden="1" customWidth="1"/>
    <col min="6913" max="6913" width="0" hidden="1" customWidth="1"/>
    <col min="6914" max="6914" width="15.5546875" customWidth="1"/>
    <col min="6915" max="6915" width="16.5546875" customWidth="1"/>
    <col min="6916" max="6916" width="49.33203125" customWidth="1"/>
    <col min="6917" max="6917" width="12" customWidth="1"/>
    <col min="6918" max="6918" width="15.33203125" customWidth="1"/>
    <col min="6919" max="6919" width="12.44140625" customWidth="1"/>
    <col min="6920" max="6920" width="16.109375" customWidth="1"/>
    <col min="6921" max="6921" width="15.88671875" customWidth="1"/>
    <col min="6922" max="6922" width="16" customWidth="1"/>
    <col min="6923" max="6923" width="10.44140625" customWidth="1"/>
    <col min="6924" max="6924" width="13.44140625" customWidth="1"/>
    <col min="6925" max="6927" width="0" hidden="1" customWidth="1"/>
    <col min="6928" max="6928" width="16.33203125" customWidth="1"/>
    <col min="6929" max="6929" width="40.109375" customWidth="1"/>
    <col min="6930" max="6930" width="18.109375" customWidth="1"/>
    <col min="6931" max="7167" width="0" hidden="1" customWidth="1"/>
    <col min="7169" max="7169" width="0" hidden="1" customWidth="1"/>
    <col min="7170" max="7170" width="15.5546875" customWidth="1"/>
    <col min="7171" max="7171" width="16.5546875" customWidth="1"/>
    <col min="7172" max="7172" width="49.33203125" customWidth="1"/>
    <col min="7173" max="7173" width="12" customWidth="1"/>
    <col min="7174" max="7174" width="15.33203125" customWidth="1"/>
    <col min="7175" max="7175" width="12.44140625" customWidth="1"/>
    <col min="7176" max="7176" width="16.109375" customWidth="1"/>
    <col min="7177" max="7177" width="15.88671875" customWidth="1"/>
    <col min="7178" max="7178" width="16" customWidth="1"/>
    <col min="7179" max="7179" width="10.44140625" customWidth="1"/>
    <col min="7180" max="7180" width="13.44140625" customWidth="1"/>
    <col min="7181" max="7183" width="0" hidden="1" customWidth="1"/>
    <col min="7184" max="7184" width="16.33203125" customWidth="1"/>
    <col min="7185" max="7185" width="40.109375" customWidth="1"/>
    <col min="7186" max="7186" width="18.109375" customWidth="1"/>
    <col min="7187" max="7423" width="0" hidden="1" customWidth="1"/>
    <col min="7425" max="7425" width="0" hidden="1" customWidth="1"/>
    <col min="7426" max="7426" width="15.5546875" customWidth="1"/>
    <col min="7427" max="7427" width="16.5546875" customWidth="1"/>
    <col min="7428" max="7428" width="49.33203125" customWidth="1"/>
    <col min="7429" max="7429" width="12" customWidth="1"/>
    <col min="7430" max="7430" width="15.33203125" customWidth="1"/>
    <col min="7431" max="7431" width="12.44140625" customWidth="1"/>
    <col min="7432" max="7432" width="16.109375" customWidth="1"/>
    <col min="7433" max="7433" width="15.88671875" customWidth="1"/>
    <col min="7434" max="7434" width="16" customWidth="1"/>
    <col min="7435" max="7435" width="10.44140625" customWidth="1"/>
    <col min="7436" max="7436" width="13.44140625" customWidth="1"/>
    <col min="7437" max="7439" width="0" hidden="1" customWidth="1"/>
    <col min="7440" max="7440" width="16.33203125" customWidth="1"/>
    <col min="7441" max="7441" width="40.109375" customWidth="1"/>
    <col min="7442" max="7442" width="18.109375" customWidth="1"/>
    <col min="7443" max="7679" width="0" hidden="1" customWidth="1"/>
    <col min="7681" max="7681" width="0" hidden="1" customWidth="1"/>
    <col min="7682" max="7682" width="15.5546875" customWidth="1"/>
    <col min="7683" max="7683" width="16.5546875" customWidth="1"/>
    <col min="7684" max="7684" width="49.33203125" customWidth="1"/>
    <col min="7685" max="7685" width="12" customWidth="1"/>
    <col min="7686" max="7686" width="15.33203125" customWidth="1"/>
    <col min="7687" max="7687" width="12.44140625" customWidth="1"/>
    <col min="7688" max="7688" width="16.109375" customWidth="1"/>
    <col min="7689" max="7689" width="15.88671875" customWidth="1"/>
    <col min="7690" max="7690" width="16" customWidth="1"/>
    <col min="7691" max="7691" width="10.44140625" customWidth="1"/>
    <col min="7692" max="7692" width="13.44140625" customWidth="1"/>
    <col min="7693" max="7695" width="0" hidden="1" customWidth="1"/>
    <col min="7696" max="7696" width="16.33203125" customWidth="1"/>
    <col min="7697" max="7697" width="40.109375" customWidth="1"/>
    <col min="7698" max="7698" width="18.109375" customWidth="1"/>
    <col min="7699" max="7935" width="0" hidden="1" customWidth="1"/>
    <col min="7937" max="7937" width="0" hidden="1" customWidth="1"/>
    <col min="7938" max="7938" width="15.5546875" customWidth="1"/>
    <col min="7939" max="7939" width="16.5546875" customWidth="1"/>
    <col min="7940" max="7940" width="49.33203125" customWidth="1"/>
    <col min="7941" max="7941" width="12" customWidth="1"/>
    <col min="7942" max="7942" width="15.33203125" customWidth="1"/>
    <col min="7943" max="7943" width="12.44140625" customWidth="1"/>
    <col min="7944" max="7944" width="16.109375" customWidth="1"/>
    <col min="7945" max="7945" width="15.88671875" customWidth="1"/>
    <col min="7946" max="7946" width="16" customWidth="1"/>
    <col min="7947" max="7947" width="10.44140625" customWidth="1"/>
    <col min="7948" max="7948" width="13.44140625" customWidth="1"/>
    <col min="7949" max="7951" width="0" hidden="1" customWidth="1"/>
    <col min="7952" max="7952" width="16.33203125" customWidth="1"/>
    <col min="7953" max="7953" width="40.109375" customWidth="1"/>
    <col min="7954" max="7954" width="18.109375" customWidth="1"/>
    <col min="7955" max="8191" width="0" hidden="1" customWidth="1"/>
    <col min="8193" max="8193" width="0" hidden="1" customWidth="1"/>
    <col min="8194" max="8194" width="15.5546875" customWidth="1"/>
    <col min="8195" max="8195" width="16.5546875" customWidth="1"/>
    <col min="8196" max="8196" width="49.33203125" customWidth="1"/>
    <col min="8197" max="8197" width="12" customWidth="1"/>
    <col min="8198" max="8198" width="15.33203125" customWidth="1"/>
    <col min="8199" max="8199" width="12.44140625" customWidth="1"/>
    <col min="8200" max="8200" width="16.109375" customWidth="1"/>
    <col min="8201" max="8201" width="15.88671875" customWidth="1"/>
    <col min="8202" max="8202" width="16" customWidth="1"/>
    <col min="8203" max="8203" width="10.44140625" customWidth="1"/>
    <col min="8204" max="8204" width="13.44140625" customWidth="1"/>
    <col min="8205" max="8207" width="0" hidden="1" customWidth="1"/>
    <col min="8208" max="8208" width="16.33203125" customWidth="1"/>
    <col min="8209" max="8209" width="40.109375" customWidth="1"/>
    <col min="8210" max="8210" width="18.109375" customWidth="1"/>
    <col min="8211" max="8447" width="0" hidden="1" customWidth="1"/>
    <col min="8449" max="8449" width="0" hidden="1" customWidth="1"/>
    <col min="8450" max="8450" width="15.5546875" customWidth="1"/>
    <col min="8451" max="8451" width="16.5546875" customWidth="1"/>
    <col min="8452" max="8452" width="49.33203125" customWidth="1"/>
    <col min="8453" max="8453" width="12" customWidth="1"/>
    <col min="8454" max="8454" width="15.33203125" customWidth="1"/>
    <col min="8455" max="8455" width="12.44140625" customWidth="1"/>
    <col min="8456" max="8456" width="16.109375" customWidth="1"/>
    <col min="8457" max="8457" width="15.88671875" customWidth="1"/>
    <col min="8458" max="8458" width="16" customWidth="1"/>
    <col min="8459" max="8459" width="10.44140625" customWidth="1"/>
    <col min="8460" max="8460" width="13.44140625" customWidth="1"/>
    <col min="8461" max="8463" width="0" hidden="1" customWidth="1"/>
    <col min="8464" max="8464" width="16.33203125" customWidth="1"/>
    <col min="8465" max="8465" width="40.109375" customWidth="1"/>
    <col min="8466" max="8466" width="18.109375" customWidth="1"/>
    <col min="8467" max="8703" width="0" hidden="1" customWidth="1"/>
    <col min="8705" max="8705" width="0" hidden="1" customWidth="1"/>
    <col min="8706" max="8706" width="15.5546875" customWidth="1"/>
    <col min="8707" max="8707" width="16.5546875" customWidth="1"/>
    <col min="8708" max="8708" width="49.33203125" customWidth="1"/>
    <col min="8709" max="8709" width="12" customWidth="1"/>
    <col min="8710" max="8710" width="15.33203125" customWidth="1"/>
    <col min="8711" max="8711" width="12.44140625" customWidth="1"/>
    <col min="8712" max="8712" width="16.109375" customWidth="1"/>
    <col min="8713" max="8713" width="15.88671875" customWidth="1"/>
    <col min="8714" max="8714" width="16" customWidth="1"/>
    <col min="8715" max="8715" width="10.44140625" customWidth="1"/>
    <col min="8716" max="8716" width="13.44140625" customWidth="1"/>
    <col min="8717" max="8719" width="0" hidden="1" customWidth="1"/>
    <col min="8720" max="8720" width="16.33203125" customWidth="1"/>
    <col min="8721" max="8721" width="40.109375" customWidth="1"/>
    <col min="8722" max="8722" width="18.109375" customWidth="1"/>
    <col min="8723" max="8959" width="0" hidden="1" customWidth="1"/>
    <col min="8961" max="8961" width="0" hidden="1" customWidth="1"/>
    <col min="8962" max="8962" width="15.5546875" customWidth="1"/>
    <col min="8963" max="8963" width="16.5546875" customWidth="1"/>
    <col min="8964" max="8964" width="49.33203125" customWidth="1"/>
    <col min="8965" max="8965" width="12" customWidth="1"/>
    <col min="8966" max="8966" width="15.33203125" customWidth="1"/>
    <col min="8967" max="8967" width="12.44140625" customWidth="1"/>
    <col min="8968" max="8968" width="16.109375" customWidth="1"/>
    <col min="8969" max="8969" width="15.88671875" customWidth="1"/>
    <col min="8970" max="8970" width="16" customWidth="1"/>
    <col min="8971" max="8971" width="10.44140625" customWidth="1"/>
    <col min="8972" max="8972" width="13.44140625" customWidth="1"/>
    <col min="8973" max="8975" width="0" hidden="1" customWidth="1"/>
    <col min="8976" max="8976" width="16.33203125" customWidth="1"/>
    <col min="8977" max="8977" width="40.109375" customWidth="1"/>
    <col min="8978" max="8978" width="18.109375" customWidth="1"/>
    <col min="8979" max="9215" width="0" hidden="1" customWidth="1"/>
    <col min="9217" max="9217" width="0" hidden="1" customWidth="1"/>
    <col min="9218" max="9218" width="15.5546875" customWidth="1"/>
    <col min="9219" max="9219" width="16.5546875" customWidth="1"/>
    <col min="9220" max="9220" width="49.33203125" customWidth="1"/>
    <col min="9221" max="9221" width="12" customWidth="1"/>
    <col min="9222" max="9222" width="15.33203125" customWidth="1"/>
    <col min="9223" max="9223" width="12.44140625" customWidth="1"/>
    <col min="9224" max="9224" width="16.109375" customWidth="1"/>
    <col min="9225" max="9225" width="15.88671875" customWidth="1"/>
    <col min="9226" max="9226" width="16" customWidth="1"/>
    <col min="9227" max="9227" width="10.44140625" customWidth="1"/>
    <col min="9228" max="9228" width="13.44140625" customWidth="1"/>
    <col min="9229" max="9231" width="0" hidden="1" customWidth="1"/>
    <col min="9232" max="9232" width="16.33203125" customWidth="1"/>
    <col min="9233" max="9233" width="40.109375" customWidth="1"/>
    <col min="9234" max="9234" width="18.109375" customWidth="1"/>
    <col min="9235" max="9471" width="0" hidden="1" customWidth="1"/>
    <col min="9473" max="9473" width="0" hidden="1" customWidth="1"/>
    <col min="9474" max="9474" width="15.5546875" customWidth="1"/>
    <col min="9475" max="9475" width="16.5546875" customWidth="1"/>
    <col min="9476" max="9476" width="49.33203125" customWidth="1"/>
    <col min="9477" max="9477" width="12" customWidth="1"/>
    <col min="9478" max="9478" width="15.33203125" customWidth="1"/>
    <col min="9479" max="9479" width="12.44140625" customWidth="1"/>
    <col min="9480" max="9480" width="16.109375" customWidth="1"/>
    <col min="9481" max="9481" width="15.88671875" customWidth="1"/>
    <col min="9482" max="9482" width="16" customWidth="1"/>
    <col min="9483" max="9483" width="10.44140625" customWidth="1"/>
    <col min="9484" max="9484" width="13.44140625" customWidth="1"/>
    <col min="9485" max="9487" width="0" hidden="1" customWidth="1"/>
    <col min="9488" max="9488" width="16.33203125" customWidth="1"/>
    <col min="9489" max="9489" width="40.109375" customWidth="1"/>
    <col min="9490" max="9490" width="18.109375" customWidth="1"/>
    <col min="9491" max="9727" width="0" hidden="1" customWidth="1"/>
    <col min="9729" max="9729" width="0" hidden="1" customWidth="1"/>
    <col min="9730" max="9730" width="15.5546875" customWidth="1"/>
    <col min="9731" max="9731" width="16.5546875" customWidth="1"/>
    <col min="9732" max="9732" width="49.33203125" customWidth="1"/>
    <col min="9733" max="9733" width="12" customWidth="1"/>
    <col min="9734" max="9734" width="15.33203125" customWidth="1"/>
    <col min="9735" max="9735" width="12.44140625" customWidth="1"/>
    <col min="9736" max="9736" width="16.109375" customWidth="1"/>
    <col min="9737" max="9737" width="15.88671875" customWidth="1"/>
    <col min="9738" max="9738" width="16" customWidth="1"/>
    <col min="9739" max="9739" width="10.44140625" customWidth="1"/>
    <col min="9740" max="9740" width="13.44140625" customWidth="1"/>
    <col min="9741" max="9743" width="0" hidden="1" customWidth="1"/>
    <col min="9744" max="9744" width="16.33203125" customWidth="1"/>
    <col min="9745" max="9745" width="40.109375" customWidth="1"/>
    <col min="9746" max="9746" width="18.109375" customWidth="1"/>
    <col min="9747" max="9983" width="0" hidden="1" customWidth="1"/>
    <col min="9985" max="9985" width="0" hidden="1" customWidth="1"/>
    <col min="9986" max="9986" width="15.5546875" customWidth="1"/>
    <col min="9987" max="9987" width="16.5546875" customWidth="1"/>
    <col min="9988" max="9988" width="49.33203125" customWidth="1"/>
    <col min="9989" max="9989" width="12" customWidth="1"/>
    <col min="9990" max="9990" width="15.33203125" customWidth="1"/>
    <col min="9991" max="9991" width="12.44140625" customWidth="1"/>
    <col min="9992" max="9992" width="16.109375" customWidth="1"/>
    <col min="9993" max="9993" width="15.88671875" customWidth="1"/>
    <col min="9994" max="9994" width="16" customWidth="1"/>
    <col min="9995" max="9995" width="10.44140625" customWidth="1"/>
    <col min="9996" max="9996" width="13.44140625" customWidth="1"/>
    <col min="9997" max="9999" width="0" hidden="1" customWidth="1"/>
    <col min="10000" max="10000" width="16.33203125" customWidth="1"/>
    <col min="10001" max="10001" width="40.109375" customWidth="1"/>
    <col min="10002" max="10002" width="18.109375" customWidth="1"/>
    <col min="10003" max="10239" width="0" hidden="1" customWidth="1"/>
    <col min="10241" max="10241" width="0" hidden="1" customWidth="1"/>
    <col min="10242" max="10242" width="15.5546875" customWidth="1"/>
    <col min="10243" max="10243" width="16.5546875" customWidth="1"/>
    <col min="10244" max="10244" width="49.33203125" customWidth="1"/>
    <col min="10245" max="10245" width="12" customWidth="1"/>
    <col min="10246" max="10246" width="15.33203125" customWidth="1"/>
    <col min="10247" max="10247" width="12.44140625" customWidth="1"/>
    <col min="10248" max="10248" width="16.109375" customWidth="1"/>
    <col min="10249" max="10249" width="15.88671875" customWidth="1"/>
    <col min="10250" max="10250" width="16" customWidth="1"/>
    <col min="10251" max="10251" width="10.44140625" customWidth="1"/>
    <col min="10252" max="10252" width="13.44140625" customWidth="1"/>
    <col min="10253" max="10255" width="0" hidden="1" customWidth="1"/>
    <col min="10256" max="10256" width="16.33203125" customWidth="1"/>
    <col min="10257" max="10257" width="40.109375" customWidth="1"/>
    <col min="10258" max="10258" width="18.109375" customWidth="1"/>
    <col min="10259" max="10495" width="0" hidden="1" customWidth="1"/>
    <col min="10497" max="10497" width="0" hidden="1" customWidth="1"/>
    <col min="10498" max="10498" width="15.5546875" customWidth="1"/>
    <col min="10499" max="10499" width="16.5546875" customWidth="1"/>
    <col min="10500" max="10500" width="49.33203125" customWidth="1"/>
    <col min="10501" max="10501" width="12" customWidth="1"/>
    <col min="10502" max="10502" width="15.33203125" customWidth="1"/>
    <col min="10503" max="10503" width="12.44140625" customWidth="1"/>
    <col min="10504" max="10504" width="16.109375" customWidth="1"/>
    <col min="10505" max="10505" width="15.88671875" customWidth="1"/>
    <col min="10506" max="10506" width="16" customWidth="1"/>
    <col min="10507" max="10507" width="10.44140625" customWidth="1"/>
    <col min="10508" max="10508" width="13.44140625" customWidth="1"/>
    <col min="10509" max="10511" width="0" hidden="1" customWidth="1"/>
    <col min="10512" max="10512" width="16.33203125" customWidth="1"/>
    <col min="10513" max="10513" width="40.109375" customWidth="1"/>
    <col min="10514" max="10514" width="18.109375" customWidth="1"/>
    <col min="10515" max="10751" width="0" hidden="1" customWidth="1"/>
    <col min="10753" max="10753" width="0" hidden="1" customWidth="1"/>
    <col min="10754" max="10754" width="15.5546875" customWidth="1"/>
    <col min="10755" max="10755" width="16.5546875" customWidth="1"/>
    <col min="10756" max="10756" width="49.33203125" customWidth="1"/>
    <col min="10757" max="10757" width="12" customWidth="1"/>
    <col min="10758" max="10758" width="15.33203125" customWidth="1"/>
    <col min="10759" max="10759" width="12.44140625" customWidth="1"/>
    <col min="10760" max="10760" width="16.109375" customWidth="1"/>
    <col min="10761" max="10761" width="15.88671875" customWidth="1"/>
    <col min="10762" max="10762" width="16" customWidth="1"/>
    <col min="10763" max="10763" width="10.44140625" customWidth="1"/>
    <col min="10764" max="10764" width="13.44140625" customWidth="1"/>
    <col min="10765" max="10767" width="0" hidden="1" customWidth="1"/>
    <col min="10768" max="10768" width="16.33203125" customWidth="1"/>
    <col min="10769" max="10769" width="40.109375" customWidth="1"/>
    <col min="10770" max="10770" width="18.109375" customWidth="1"/>
    <col min="10771" max="11007" width="0" hidden="1" customWidth="1"/>
    <col min="11009" max="11009" width="0" hidden="1" customWidth="1"/>
    <col min="11010" max="11010" width="15.5546875" customWidth="1"/>
    <col min="11011" max="11011" width="16.5546875" customWidth="1"/>
    <col min="11012" max="11012" width="49.33203125" customWidth="1"/>
    <col min="11013" max="11013" width="12" customWidth="1"/>
    <col min="11014" max="11014" width="15.33203125" customWidth="1"/>
    <col min="11015" max="11015" width="12.44140625" customWidth="1"/>
    <col min="11016" max="11016" width="16.109375" customWidth="1"/>
    <col min="11017" max="11017" width="15.88671875" customWidth="1"/>
    <col min="11018" max="11018" width="16" customWidth="1"/>
    <col min="11019" max="11019" width="10.44140625" customWidth="1"/>
    <col min="11020" max="11020" width="13.44140625" customWidth="1"/>
    <col min="11021" max="11023" width="0" hidden="1" customWidth="1"/>
    <col min="11024" max="11024" width="16.33203125" customWidth="1"/>
    <col min="11025" max="11025" width="40.109375" customWidth="1"/>
    <col min="11026" max="11026" width="18.109375" customWidth="1"/>
    <col min="11027" max="11263" width="0" hidden="1" customWidth="1"/>
    <col min="11265" max="11265" width="0" hidden="1" customWidth="1"/>
    <col min="11266" max="11266" width="15.5546875" customWidth="1"/>
    <col min="11267" max="11267" width="16.5546875" customWidth="1"/>
    <col min="11268" max="11268" width="49.33203125" customWidth="1"/>
    <col min="11269" max="11269" width="12" customWidth="1"/>
    <col min="11270" max="11270" width="15.33203125" customWidth="1"/>
    <col min="11271" max="11271" width="12.44140625" customWidth="1"/>
    <col min="11272" max="11272" width="16.109375" customWidth="1"/>
    <col min="11273" max="11273" width="15.88671875" customWidth="1"/>
    <col min="11274" max="11274" width="16" customWidth="1"/>
    <col min="11275" max="11275" width="10.44140625" customWidth="1"/>
    <col min="11276" max="11276" width="13.44140625" customWidth="1"/>
    <col min="11277" max="11279" width="0" hidden="1" customWidth="1"/>
    <col min="11280" max="11280" width="16.33203125" customWidth="1"/>
    <col min="11281" max="11281" width="40.109375" customWidth="1"/>
    <col min="11282" max="11282" width="18.109375" customWidth="1"/>
    <col min="11283" max="11519" width="0" hidden="1" customWidth="1"/>
    <col min="11521" max="11521" width="0" hidden="1" customWidth="1"/>
    <col min="11522" max="11522" width="15.5546875" customWidth="1"/>
    <col min="11523" max="11523" width="16.5546875" customWidth="1"/>
    <col min="11524" max="11524" width="49.33203125" customWidth="1"/>
    <col min="11525" max="11525" width="12" customWidth="1"/>
    <col min="11526" max="11526" width="15.33203125" customWidth="1"/>
    <col min="11527" max="11527" width="12.44140625" customWidth="1"/>
    <col min="11528" max="11528" width="16.109375" customWidth="1"/>
    <col min="11529" max="11529" width="15.88671875" customWidth="1"/>
    <col min="11530" max="11530" width="16" customWidth="1"/>
    <col min="11531" max="11531" width="10.44140625" customWidth="1"/>
    <col min="11532" max="11532" width="13.44140625" customWidth="1"/>
    <col min="11533" max="11535" width="0" hidden="1" customWidth="1"/>
    <col min="11536" max="11536" width="16.33203125" customWidth="1"/>
    <col min="11537" max="11537" width="40.109375" customWidth="1"/>
    <col min="11538" max="11538" width="18.109375" customWidth="1"/>
    <col min="11539" max="11775" width="0" hidden="1" customWidth="1"/>
    <col min="11777" max="11777" width="0" hidden="1" customWidth="1"/>
    <col min="11778" max="11778" width="15.5546875" customWidth="1"/>
    <col min="11779" max="11779" width="16.5546875" customWidth="1"/>
    <col min="11780" max="11780" width="49.33203125" customWidth="1"/>
    <col min="11781" max="11781" width="12" customWidth="1"/>
    <col min="11782" max="11782" width="15.33203125" customWidth="1"/>
    <col min="11783" max="11783" width="12.44140625" customWidth="1"/>
    <col min="11784" max="11784" width="16.109375" customWidth="1"/>
    <col min="11785" max="11785" width="15.88671875" customWidth="1"/>
    <col min="11786" max="11786" width="16" customWidth="1"/>
    <col min="11787" max="11787" width="10.44140625" customWidth="1"/>
    <col min="11788" max="11788" width="13.44140625" customWidth="1"/>
    <col min="11789" max="11791" width="0" hidden="1" customWidth="1"/>
    <col min="11792" max="11792" width="16.33203125" customWidth="1"/>
    <col min="11793" max="11793" width="40.109375" customWidth="1"/>
    <col min="11794" max="11794" width="18.109375" customWidth="1"/>
    <col min="11795" max="12031" width="0" hidden="1" customWidth="1"/>
    <col min="12033" max="12033" width="0" hidden="1" customWidth="1"/>
    <col min="12034" max="12034" width="15.5546875" customWidth="1"/>
    <col min="12035" max="12035" width="16.5546875" customWidth="1"/>
    <col min="12036" max="12036" width="49.33203125" customWidth="1"/>
    <col min="12037" max="12037" width="12" customWidth="1"/>
    <col min="12038" max="12038" width="15.33203125" customWidth="1"/>
    <col min="12039" max="12039" width="12.44140625" customWidth="1"/>
    <col min="12040" max="12040" width="16.109375" customWidth="1"/>
    <col min="12041" max="12041" width="15.88671875" customWidth="1"/>
    <col min="12042" max="12042" width="16" customWidth="1"/>
    <col min="12043" max="12043" width="10.44140625" customWidth="1"/>
    <col min="12044" max="12044" width="13.44140625" customWidth="1"/>
    <col min="12045" max="12047" width="0" hidden="1" customWidth="1"/>
    <col min="12048" max="12048" width="16.33203125" customWidth="1"/>
    <col min="12049" max="12049" width="40.109375" customWidth="1"/>
    <col min="12050" max="12050" width="18.109375" customWidth="1"/>
    <col min="12051" max="12287" width="0" hidden="1" customWidth="1"/>
    <col min="12289" max="12289" width="0" hidden="1" customWidth="1"/>
    <col min="12290" max="12290" width="15.5546875" customWidth="1"/>
    <col min="12291" max="12291" width="16.5546875" customWidth="1"/>
    <col min="12292" max="12292" width="49.33203125" customWidth="1"/>
    <col min="12293" max="12293" width="12" customWidth="1"/>
    <col min="12294" max="12294" width="15.33203125" customWidth="1"/>
    <col min="12295" max="12295" width="12.44140625" customWidth="1"/>
    <col min="12296" max="12296" width="16.109375" customWidth="1"/>
    <col min="12297" max="12297" width="15.88671875" customWidth="1"/>
    <col min="12298" max="12298" width="16" customWidth="1"/>
    <col min="12299" max="12299" width="10.44140625" customWidth="1"/>
    <col min="12300" max="12300" width="13.44140625" customWidth="1"/>
    <col min="12301" max="12303" width="0" hidden="1" customWidth="1"/>
    <col min="12304" max="12304" width="16.33203125" customWidth="1"/>
    <col min="12305" max="12305" width="40.109375" customWidth="1"/>
    <col min="12306" max="12306" width="18.109375" customWidth="1"/>
    <col min="12307" max="12543" width="0" hidden="1" customWidth="1"/>
    <col min="12545" max="12545" width="0" hidden="1" customWidth="1"/>
    <col min="12546" max="12546" width="15.5546875" customWidth="1"/>
    <col min="12547" max="12547" width="16.5546875" customWidth="1"/>
    <col min="12548" max="12548" width="49.33203125" customWidth="1"/>
    <col min="12549" max="12549" width="12" customWidth="1"/>
    <col min="12550" max="12550" width="15.33203125" customWidth="1"/>
    <col min="12551" max="12551" width="12.44140625" customWidth="1"/>
    <col min="12552" max="12552" width="16.109375" customWidth="1"/>
    <col min="12553" max="12553" width="15.88671875" customWidth="1"/>
    <col min="12554" max="12554" width="16" customWidth="1"/>
    <col min="12555" max="12555" width="10.44140625" customWidth="1"/>
    <col min="12556" max="12556" width="13.44140625" customWidth="1"/>
    <col min="12557" max="12559" width="0" hidden="1" customWidth="1"/>
    <col min="12560" max="12560" width="16.33203125" customWidth="1"/>
    <col min="12561" max="12561" width="40.109375" customWidth="1"/>
    <col min="12562" max="12562" width="18.109375" customWidth="1"/>
    <col min="12563" max="12799" width="0" hidden="1" customWidth="1"/>
    <col min="12801" max="12801" width="0" hidden="1" customWidth="1"/>
    <col min="12802" max="12802" width="15.5546875" customWidth="1"/>
    <col min="12803" max="12803" width="16.5546875" customWidth="1"/>
    <col min="12804" max="12804" width="49.33203125" customWidth="1"/>
    <col min="12805" max="12805" width="12" customWidth="1"/>
    <col min="12806" max="12806" width="15.33203125" customWidth="1"/>
    <col min="12807" max="12807" width="12.44140625" customWidth="1"/>
    <col min="12808" max="12808" width="16.109375" customWidth="1"/>
    <col min="12809" max="12809" width="15.88671875" customWidth="1"/>
    <col min="12810" max="12810" width="16" customWidth="1"/>
    <col min="12811" max="12811" width="10.44140625" customWidth="1"/>
    <col min="12812" max="12812" width="13.44140625" customWidth="1"/>
    <col min="12813" max="12815" width="0" hidden="1" customWidth="1"/>
    <col min="12816" max="12816" width="16.33203125" customWidth="1"/>
    <col min="12817" max="12817" width="40.109375" customWidth="1"/>
    <col min="12818" max="12818" width="18.109375" customWidth="1"/>
    <col min="12819" max="13055" width="0" hidden="1" customWidth="1"/>
    <col min="13057" max="13057" width="0" hidden="1" customWidth="1"/>
    <col min="13058" max="13058" width="15.5546875" customWidth="1"/>
    <col min="13059" max="13059" width="16.5546875" customWidth="1"/>
    <col min="13060" max="13060" width="49.33203125" customWidth="1"/>
    <col min="13061" max="13061" width="12" customWidth="1"/>
    <col min="13062" max="13062" width="15.33203125" customWidth="1"/>
    <col min="13063" max="13063" width="12.44140625" customWidth="1"/>
    <col min="13064" max="13064" width="16.109375" customWidth="1"/>
    <col min="13065" max="13065" width="15.88671875" customWidth="1"/>
    <col min="13066" max="13066" width="16" customWidth="1"/>
    <col min="13067" max="13067" width="10.44140625" customWidth="1"/>
    <col min="13068" max="13068" width="13.44140625" customWidth="1"/>
    <col min="13069" max="13071" width="0" hidden="1" customWidth="1"/>
    <col min="13072" max="13072" width="16.33203125" customWidth="1"/>
    <col min="13073" max="13073" width="40.109375" customWidth="1"/>
    <col min="13074" max="13074" width="18.109375" customWidth="1"/>
    <col min="13075" max="13311" width="0" hidden="1" customWidth="1"/>
    <col min="13313" max="13313" width="0" hidden="1" customWidth="1"/>
    <col min="13314" max="13314" width="15.5546875" customWidth="1"/>
    <col min="13315" max="13315" width="16.5546875" customWidth="1"/>
    <col min="13316" max="13316" width="49.33203125" customWidth="1"/>
    <col min="13317" max="13317" width="12" customWidth="1"/>
    <col min="13318" max="13318" width="15.33203125" customWidth="1"/>
    <col min="13319" max="13319" width="12.44140625" customWidth="1"/>
    <col min="13320" max="13320" width="16.109375" customWidth="1"/>
    <col min="13321" max="13321" width="15.88671875" customWidth="1"/>
    <col min="13322" max="13322" width="16" customWidth="1"/>
    <col min="13323" max="13323" width="10.44140625" customWidth="1"/>
    <col min="13324" max="13324" width="13.44140625" customWidth="1"/>
    <col min="13325" max="13327" width="0" hidden="1" customWidth="1"/>
    <col min="13328" max="13328" width="16.33203125" customWidth="1"/>
    <col min="13329" max="13329" width="40.109375" customWidth="1"/>
    <col min="13330" max="13330" width="18.109375" customWidth="1"/>
    <col min="13331" max="13567" width="0" hidden="1" customWidth="1"/>
    <col min="13569" max="13569" width="0" hidden="1" customWidth="1"/>
    <col min="13570" max="13570" width="15.5546875" customWidth="1"/>
    <col min="13571" max="13571" width="16.5546875" customWidth="1"/>
    <col min="13572" max="13572" width="49.33203125" customWidth="1"/>
    <col min="13573" max="13573" width="12" customWidth="1"/>
    <col min="13574" max="13574" width="15.33203125" customWidth="1"/>
    <col min="13575" max="13575" width="12.44140625" customWidth="1"/>
    <col min="13576" max="13576" width="16.109375" customWidth="1"/>
    <col min="13577" max="13577" width="15.88671875" customWidth="1"/>
    <col min="13578" max="13578" width="16" customWidth="1"/>
    <col min="13579" max="13579" width="10.44140625" customWidth="1"/>
    <col min="13580" max="13580" width="13.44140625" customWidth="1"/>
    <col min="13581" max="13583" width="0" hidden="1" customWidth="1"/>
    <col min="13584" max="13584" width="16.33203125" customWidth="1"/>
    <col min="13585" max="13585" width="40.109375" customWidth="1"/>
    <col min="13586" max="13586" width="18.109375" customWidth="1"/>
    <col min="13587" max="13823" width="0" hidden="1" customWidth="1"/>
    <col min="13825" max="13825" width="0" hidden="1" customWidth="1"/>
    <col min="13826" max="13826" width="15.5546875" customWidth="1"/>
    <col min="13827" max="13827" width="16.5546875" customWidth="1"/>
    <col min="13828" max="13828" width="49.33203125" customWidth="1"/>
    <col min="13829" max="13829" width="12" customWidth="1"/>
    <col min="13830" max="13830" width="15.33203125" customWidth="1"/>
    <col min="13831" max="13831" width="12.44140625" customWidth="1"/>
    <col min="13832" max="13832" width="16.109375" customWidth="1"/>
    <col min="13833" max="13833" width="15.88671875" customWidth="1"/>
    <col min="13834" max="13834" width="16" customWidth="1"/>
    <col min="13835" max="13835" width="10.44140625" customWidth="1"/>
    <col min="13836" max="13836" width="13.44140625" customWidth="1"/>
    <col min="13837" max="13839" width="0" hidden="1" customWidth="1"/>
    <col min="13840" max="13840" width="16.33203125" customWidth="1"/>
    <col min="13841" max="13841" width="40.109375" customWidth="1"/>
    <col min="13842" max="13842" width="18.109375" customWidth="1"/>
    <col min="13843" max="14079" width="0" hidden="1" customWidth="1"/>
    <col min="14081" max="14081" width="0" hidden="1" customWidth="1"/>
    <col min="14082" max="14082" width="15.5546875" customWidth="1"/>
    <col min="14083" max="14083" width="16.5546875" customWidth="1"/>
    <col min="14084" max="14084" width="49.33203125" customWidth="1"/>
    <col min="14085" max="14085" width="12" customWidth="1"/>
    <col min="14086" max="14086" width="15.33203125" customWidth="1"/>
    <col min="14087" max="14087" width="12.44140625" customWidth="1"/>
    <col min="14088" max="14088" width="16.109375" customWidth="1"/>
    <col min="14089" max="14089" width="15.88671875" customWidth="1"/>
    <col min="14090" max="14090" width="16" customWidth="1"/>
    <col min="14091" max="14091" width="10.44140625" customWidth="1"/>
    <col min="14092" max="14092" width="13.44140625" customWidth="1"/>
    <col min="14093" max="14095" width="0" hidden="1" customWidth="1"/>
    <col min="14096" max="14096" width="16.33203125" customWidth="1"/>
    <col min="14097" max="14097" width="40.109375" customWidth="1"/>
    <col min="14098" max="14098" width="18.109375" customWidth="1"/>
    <col min="14099" max="14335" width="0" hidden="1" customWidth="1"/>
    <col min="14337" max="14337" width="0" hidden="1" customWidth="1"/>
    <col min="14338" max="14338" width="15.5546875" customWidth="1"/>
    <col min="14339" max="14339" width="16.5546875" customWidth="1"/>
    <col min="14340" max="14340" width="49.33203125" customWidth="1"/>
    <col min="14341" max="14341" width="12" customWidth="1"/>
    <col min="14342" max="14342" width="15.33203125" customWidth="1"/>
    <col min="14343" max="14343" width="12.44140625" customWidth="1"/>
    <col min="14344" max="14344" width="16.109375" customWidth="1"/>
    <col min="14345" max="14345" width="15.88671875" customWidth="1"/>
    <col min="14346" max="14346" width="16" customWidth="1"/>
    <col min="14347" max="14347" width="10.44140625" customWidth="1"/>
    <col min="14348" max="14348" width="13.44140625" customWidth="1"/>
    <col min="14349" max="14351" width="0" hidden="1" customWidth="1"/>
    <col min="14352" max="14352" width="16.33203125" customWidth="1"/>
    <col min="14353" max="14353" width="40.109375" customWidth="1"/>
    <col min="14354" max="14354" width="18.109375" customWidth="1"/>
    <col min="14355" max="14591" width="0" hidden="1" customWidth="1"/>
    <col min="14593" max="14593" width="0" hidden="1" customWidth="1"/>
    <col min="14594" max="14594" width="15.5546875" customWidth="1"/>
    <col min="14595" max="14595" width="16.5546875" customWidth="1"/>
    <col min="14596" max="14596" width="49.33203125" customWidth="1"/>
    <col min="14597" max="14597" width="12" customWidth="1"/>
    <col min="14598" max="14598" width="15.33203125" customWidth="1"/>
    <col min="14599" max="14599" width="12.44140625" customWidth="1"/>
    <col min="14600" max="14600" width="16.109375" customWidth="1"/>
    <col min="14601" max="14601" width="15.88671875" customWidth="1"/>
    <col min="14602" max="14602" width="16" customWidth="1"/>
    <col min="14603" max="14603" width="10.44140625" customWidth="1"/>
    <col min="14604" max="14604" width="13.44140625" customWidth="1"/>
    <col min="14605" max="14607" width="0" hidden="1" customWidth="1"/>
    <col min="14608" max="14608" width="16.33203125" customWidth="1"/>
    <col min="14609" max="14609" width="40.109375" customWidth="1"/>
    <col min="14610" max="14610" width="18.109375" customWidth="1"/>
    <col min="14611" max="14847" width="0" hidden="1" customWidth="1"/>
    <col min="14849" max="14849" width="0" hidden="1" customWidth="1"/>
    <col min="14850" max="14850" width="15.5546875" customWidth="1"/>
    <col min="14851" max="14851" width="16.5546875" customWidth="1"/>
    <col min="14852" max="14852" width="49.33203125" customWidth="1"/>
    <col min="14853" max="14853" width="12" customWidth="1"/>
    <col min="14854" max="14854" width="15.33203125" customWidth="1"/>
    <col min="14855" max="14855" width="12.44140625" customWidth="1"/>
    <col min="14856" max="14856" width="16.109375" customWidth="1"/>
    <col min="14857" max="14857" width="15.88671875" customWidth="1"/>
    <col min="14858" max="14858" width="16" customWidth="1"/>
    <col min="14859" max="14859" width="10.44140625" customWidth="1"/>
    <col min="14860" max="14860" width="13.44140625" customWidth="1"/>
    <col min="14861" max="14863" width="0" hidden="1" customWidth="1"/>
    <col min="14864" max="14864" width="16.33203125" customWidth="1"/>
    <col min="14865" max="14865" width="40.109375" customWidth="1"/>
    <col min="14866" max="14866" width="18.109375" customWidth="1"/>
    <col min="14867" max="15103" width="0" hidden="1" customWidth="1"/>
    <col min="15105" max="15105" width="0" hidden="1" customWidth="1"/>
    <col min="15106" max="15106" width="15.5546875" customWidth="1"/>
    <col min="15107" max="15107" width="16.5546875" customWidth="1"/>
    <col min="15108" max="15108" width="49.33203125" customWidth="1"/>
    <col min="15109" max="15109" width="12" customWidth="1"/>
    <col min="15110" max="15110" width="15.33203125" customWidth="1"/>
    <col min="15111" max="15111" width="12.44140625" customWidth="1"/>
    <col min="15112" max="15112" width="16.109375" customWidth="1"/>
    <col min="15113" max="15113" width="15.88671875" customWidth="1"/>
    <col min="15114" max="15114" width="16" customWidth="1"/>
    <col min="15115" max="15115" width="10.44140625" customWidth="1"/>
    <col min="15116" max="15116" width="13.44140625" customWidth="1"/>
    <col min="15117" max="15119" width="0" hidden="1" customWidth="1"/>
    <col min="15120" max="15120" width="16.33203125" customWidth="1"/>
    <col min="15121" max="15121" width="40.109375" customWidth="1"/>
    <col min="15122" max="15122" width="18.109375" customWidth="1"/>
    <col min="15123" max="15359" width="0" hidden="1" customWidth="1"/>
    <col min="15361" max="15361" width="0" hidden="1" customWidth="1"/>
    <col min="15362" max="15362" width="15.5546875" customWidth="1"/>
    <col min="15363" max="15363" width="16.5546875" customWidth="1"/>
    <col min="15364" max="15364" width="49.33203125" customWidth="1"/>
    <col min="15365" max="15365" width="12" customWidth="1"/>
    <col min="15366" max="15366" width="15.33203125" customWidth="1"/>
    <col min="15367" max="15367" width="12.44140625" customWidth="1"/>
    <col min="15368" max="15368" width="16.109375" customWidth="1"/>
    <col min="15369" max="15369" width="15.88671875" customWidth="1"/>
    <col min="15370" max="15370" width="16" customWidth="1"/>
    <col min="15371" max="15371" width="10.44140625" customWidth="1"/>
    <col min="15372" max="15372" width="13.44140625" customWidth="1"/>
    <col min="15373" max="15375" width="0" hidden="1" customWidth="1"/>
    <col min="15376" max="15376" width="16.33203125" customWidth="1"/>
    <col min="15377" max="15377" width="40.109375" customWidth="1"/>
    <col min="15378" max="15378" width="18.109375" customWidth="1"/>
    <col min="15379" max="15615" width="0" hidden="1" customWidth="1"/>
    <col min="15617" max="15617" width="0" hidden="1" customWidth="1"/>
    <col min="15618" max="15618" width="15.5546875" customWidth="1"/>
    <col min="15619" max="15619" width="16.5546875" customWidth="1"/>
    <col min="15620" max="15620" width="49.33203125" customWidth="1"/>
    <col min="15621" max="15621" width="12" customWidth="1"/>
    <col min="15622" max="15622" width="15.33203125" customWidth="1"/>
    <col min="15623" max="15623" width="12.44140625" customWidth="1"/>
    <col min="15624" max="15624" width="16.109375" customWidth="1"/>
    <col min="15625" max="15625" width="15.88671875" customWidth="1"/>
    <col min="15626" max="15626" width="16" customWidth="1"/>
    <col min="15627" max="15627" width="10.44140625" customWidth="1"/>
    <col min="15628" max="15628" width="13.44140625" customWidth="1"/>
    <col min="15629" max="15631" width="0" hidden="1" customWidth="1"/>
    <col min="15632" max="15632" width="16.33203125" customWidth="1"/>
    <col min="15633" max="15633" width="40.109375" customWidth="1"/>
    <col min="15634" max="15634" width="18.109375" customWidth="1"/>
    <col min="15635" max="15871" width="0" hidden="1" customWidth="1"/>
    <col min="15873" max="15873" width="0" hidden="1" customWidth="1"/>
    <col min="15874" max="15874" width="15.5546875" customWidth="1"/>
    <col min="15875" max="15875" width="16.5546875" customWidth="1"/>
    <col min="15876" max="15876" width="49.33203125" customWidth="1"/>
    <col min="15877" max="15877" width="12" customWidth="1"/>
    <col min="15878" max="15878" width="15.33203125" customWidth="1"/>
    <col min="15879" max="15879" width="12.44140625" customWidth="1"/>
    <col min="15880" max="15880" width="16.109375" customWidth="1"/>
    <col min="15881" max="15881" width="15.88671875" customWidth="1"/>
    <col min="15882" max="15882" width="16" customWidth="1"/>
    <col min="15883" max="15883" width="10.44140625" customWidth="1"/>
    <col min="15884" max="15884" width="13.44140625" customWidth="1"/>
    <col min="15885" max="15887" width="0" hidden="1" customWidth="1"/>
    <col min="15888" max="15888" width="16.33203125" customWidth="1"/>
    <col min="15889" max="15889" width="40.109375" customWidth="1"/>
    <col min="15890" max="15890" width="18.109375" customWidth="1"/>
    <col min="15891" max="16127" width="0" hidden="1" customWidth="1"/>
    <col min="16129" max="16129" width="0" hidden="1" customWidth="1"/>
    <col min="16130" max="16130" width="15.5546875" customWidth="1"/>
    <col min="16131" max="16131" width="16.5546875" customWidth="1"/>
    <col min="16132" max="16132" width="49.33203125" customWidth="1"/>
    <col min="16133" max="16133" width="12" customWidth="1"/>
    <col min="16134" max="16134" width="15.33203125" customWidth="1"/>
    <col min="16135" max="16135" width="12.44140625" customWidth="1"/>
    <col min="16136" max="16136" width="16.109375" customWidth="1"/>
    <col min="16137" max="16137" width="15.88671875" customWidth="1"/>
    <col min="16138" max="16138" width="16" customWidth="1"/>
    <col min="16139" max="16139" width="10.44140625" customWidth="1"/>
    <col min="16140" max="16140" width="13.44140625" customWidth="1"/>
    <col min="16141" max="16143" width="0" hidden="1" customWidth="1"/>
    <col min="16144" max="16144" width="16.33203125" customWidth="1"/>
    <col min="16145" max="16145" width="40.109375" customWidth="1"/>
    <col min="16146" max="16146" width="18.109375" customWidth="1"/>
    <col min="16147" max="16383" width="0" hidden="1" customWidth="1"/>
  </cols>
  <sheetData>
    <row r="1" spans="1:18" x14ac:dyDescent="0.3">
      <c r="B1" s="8"/>
      <c r="C1" s="7"/>
      <c r="D1" s="86" t="s">
        <v>819</v>
      </c>
      <c r="E1" s="86"/>
      <c r="F1" s="86"/>
      <c r="G1" s="86"/>
      <c r="H1" s="86"/>
      <c r="I1" s="10"/>
      <c r="J1" s="10"/>
      <c r="K1" s="7"/>
      <c r="L1" s="7"/>
      <c r="M1" s="7"/>
      <c r="N1" s="7"/>
      <c r="O1" s="7"/>
      <c r="P1" s="11"/>
      <c r="Q1" s="7"/>
      <c r="R1" s="7"/>
    </row>
    <row r="2" spans="1:18" ht="15" thickBot="1" x14ac:dyDescent="0.35">
      <c r="B2" s="8"/>
      <c r="C2" s="7"/>
      <c r="D2" s="74"/>
      <c r="E2" s="7"/>
      <c r="F2" s="10"/>
      <c r="G2" s="10"/>
      <c r="H2" s="10"/>
      <c r="I2" s="10"/>
      <c r="J2" s="10"/>
      <c r="K2" s="7"/>
      <c r="L2" s="7"/>
      <c r="M2" s="7"/>
      <c r="N2" s="7"/>
      <c r="O2" s="7"/>
      <c r="P2" s="11"/>
      <c r="Q2" s="7"/>
      <c r="R2" s="7"/>
    </row>
    <row r="3" spans="1:18" ht="72.599999999999994" thickBot="1" x14ac:dyDescent="0.35">
      <c r="A3" s="33"/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43" t="s">
        <v>16</v>
      </c>
      <c r="K3" s="12" t="s">
        <v>6</v>
      </c>
      <c r="L3" s="12" t="s">
        <v>5</v>
      </c>
      <c r="M3" s="44" t="s">
        <v>17</v>
      </c>
      <c r="N3" s="44" t="s">
        <v>18</v>
      </c>
      <c r="O3" s="44" t="s">
        <v>19</v>
      </c>
      <c r="P3" s="12" t="s">
        <v>8</v>
      </c>
      <c r="Q3" s="12" t="s">
        <v>1</v>
      </c>
      <c r="R3" s="12" t="s">
        <v>7</v>
      </c>
    </row>
    <row r="4" spans="1:18" ht="72" x14ac:dyDescent="0.3">
      <c r="A4" s="150"/>
      <c r="B4" s="30" t="s">
        <v>805</v>
      </c>
      <c r="C4" s="151" t="s">
        <v>10</v>
      </c>
      <c r="D4" s="151" t="s">
        <v>806</v>
      </c>
      <c r="E4" s="32">
        <v>1</v>
      </c>
      <c r="F4" s="152">
        <v>12150</v>
      </c>
      <c r="G4" s="152">
        <v>1215</v>
      </c>
      <c r="H4" s="152">
        <v>12150</v>
      </c>
      <c r="I4" s="152">
        <v>1215</v>
      </c>
      <c r="J4" s="153">
        <v>44069</v>
      </c>
      <c r="K4" s="32" t="s">
        <v>20</v>
      </c>
      <c r="L4" s="32" t="s">
        <v>21</v>
      </c>
      <c r="M4" s="6"/>
      <c r="N4" s="6"/>
      <c r="O4" s="6"/>
      <c r="P4" s="30" t="s">
        <v>807</v>
      </c>
      <c r="Q4" s="30" t="s">
        <v>808</v>
      </c>
      <c r="R4" s="32" t="s">
        <v>22</v>
      </c>
    </row>
    <row r="5" spans="1:18" ht="28.8" x14ac:dyDescent="0.3">
      <c r="A5" s="88"/>
      <c r="B5" s="18" t="s">
        <v>809</v>
      </c>
      <c r="C5" s="117" t="s">
        <v>9</v>
      </c>
      <c r="D5" s="117" t="s">
        <v>810</v>
      </c>
      <c r="E5" s="106">
        <v>1</v>
      </c>
      <c r="F5" s="100">
        <v>105</v>
      </c>
      <c r="G5" s="100">
        <v>22.05</v>
      </c>
      <c r="H5" s="100">
        <v>105</v>
      </c>
      <c r="I5" s="100">
        <v>22.05</v>
      </c>
      <c r="J5" s="119">
        <v>44053</v>
      </c>
      <c r="K5" s="106" t="s">
        <v>21</v>
      </c>
      <c r="L5" s="106" t="s">
        <v>21</v>
      </c>
      <c r="M5" s="13"/>
      <c r="N5" s="13"/>
      <c r="O5" s="13"/>
      <c r="P5" s="18" t="s">
        <v>811</v>
      </c>
      <c r="Q5" s="18" t="s">
        <v>812</v>
      </c>
      <c r="R5" s="106" t="s">
        <v>22</v>
      </c>
    </row>
    <row r="6" spans="1:18" ht="28.8" x14ac:dyDescent="0.3">
      <c r="A6" s="88"/>
      <c r="B6" s="18" t="s">
        <v>813</v>
      </c>
      <c r="C6" s="117" t="s">
        <v>9</v>
      </c>
      <c r="D6" s="117" t="s">
        <v>26</v>
      </c>
      <c r="E6" s="106">
        <v>3</v>
      </c>
      <c r="F6" s="100">
        <v>123.55</v>
      </c>
      <c r="G6" s="100">
        <v>25.95</v>
      </c>
      <c r="H6" s="100">
        <v>123.55</v>
      </c>
      <c r="I6" s="100">
        <v>25.95</v>
      </c>
      <c r="J6" s="119">
        <v>44032</v>
      </c>
      <c r="K6" s="106" t="s">
        <v>21</v>
      </c>
      <c r="L6" s="106" t="s">
        <v>21</v>
      </c>
      <c r="M6" s="13"/>
      <c r="N6" s="13"/>
      <c r="O6" s="13"/>
      <c r="P6" s="18" t="s">
        <v>25</v>
      </c>
      <c r="Q6" s="18" t="s">
        <v>814</v>
      </c>
      <c r="R6" s="106" t="s">
        <v>22</v>
      </c>
    </row>
    <row r="7" spans="1:18" ht="28.8" x14ac:dyDescent="0.3">
      <c r="A7" s="88"/>
      <c r="B7" s="18" t="s">
        <v>815</v>
      </c>
      <c r="C7" s="117" t="s">
        <v>9</v>
      </c>
      <c r="D7" s="117" t="s">
        <v>816</v>
      </c>
      <c r="E7" s="106">
        <v>6</v>
      </c>
      <c r="F7" s="100">
        <v>2855.77</v>
      </c>
      <c r="G7" s="100">
        <v>114.23</v>
      </c>
      <c r="H7" s="100">
        <v>1800</v>
      </c>
      <c r="I7" s="100">
        <v>72</v>
      </c>
      <c r="J7" s="119">
        <v>44048</v>
      </c>
      <c r="K7" s="106" t="s">
        <v>20</v>
      </c>
      <c r="L7" s="106" t="s">
        <v>21</v>
      </c>
      <c r="M7" s="13"/>
      <c r="N7" s="13"/>
      <c r="O7" s="13"/>
      <c r="P7" s="18" t="s">
        <v>817</v>
      </c>
      <c r="Q7" s="18" t="s">
        <v>818</v>
      </c>
      <c r="R7" s="106" t="s">
        <v>22</v>
      </c>
    </row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72" fitToHeight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58"/>
  <sheetViews>
    <sheetView showGridLines="0" topLeftCell="B1" zoomScaleNormal="100" workbookViewId="0">
      <selection activeCell="C17" sqref="C17"/>
    </sheetView>
  </sheetViews>
  <sheetFormatPr baseColWidth="10" defaultColWidth="16.33203125" defaultRowHeight="14.4" zeroHeight="1" x14ac:dyDescent="0.3"/>
  <cols>
    <col min="1" max="1" width="10.109375" style="1" hidden="1" customWidth="1"/>
    <col min="2" max="2" width="15.5546875" style="5" customWidth="1"/>
    <col min="3" max="3" width="14.6640625" style="1" customWidth="1"/>
    <col min="4" max="4" width="47" style="3" customWidth="1"/>
    <col min="5" max="5" width="12.4414062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38.5546875" style="1" customWidth="1"/>
    <col min="18" max="18" width="15.88671875" style="1" customWidth="1"/>
  </cols>
  <sheetData>
    <row r="1" spans="1:18" x14ac:dyDescent="0.3">
      <c r="B1" s="8"/>
      <c r="C1" s="7"/>
      <c r="D1" s="86" t="s">
        <v>847</v>
      </c>
      <c r="E1" s="86"/>
      <c r="F1" s="86"/>
      <c r="G1" s="86"/>
      <c r="H1" s="86"/>
      <c r="I1" s="10"/>
      <c r="J1" s="10"/>
      <c r="K1" s="7"/>
      <c r="L1" s="7"/>
      <c r="M1" s="7"/>
      <c r="N1" s="7"/>
      <c r="O1" s="7"/>
      <c r="P1" s="11"/>
      <c r="Q1" s="7"/>
      <c r="R1" s="7"/>
    </row>
    <row r="2" spans="1:18" ht="15" thickBot="1" x14ac:dyDescent="0.35">
      <c r="B2" s="8"/>
      <c r="C2" s="7"/>
      <c r="D2" s="9"/>
      <c r="E2" s="7"/>
      <c r="F2" s="10"/>
      <c r="G2" s="10"/>
      <c r="H2" s="10"/>
      <c r="I2" s="10"/>
      <c r="J2" s="10"/>
      <c r="K2" s="7"/>
      <c r="L2" s="7"/>
      <c r="M2" s="7"/>
      <c r="N2" s="7"/>
      <c r="O2" s="7"/>
      <c r="P2" s="11"/>
      <c r="Q2" s="7"/>
      <c r="R2" s="7"/>
    </row>
    <row r="3" spans="1:18" ht="70.5" customHeight="1" thickBot="1" x14ac:dyDescent="0.35">
      <c r="A3" s="33"/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43" t="s">
        <v>16</v>
      </c>
      <c r="K3" s="12" t="s">
        <v>6</v>
      </c>
      <c r="L3" s="12" t="s">
        <v>5</v>
      </c>
      <c r="M3" s="44" t="s">
        <v>17</v>
      </c>
      <c r="N3" s="44" t="s">
        <v>18</v>
      </c>
      <c r="O3" s="44" t="s">
        <v>19</v>
      </c>
      <c r="P3" s="12" t="s">
        <v>8</v>
      </c>
      <c r="Q3" s="12" t="s">
        <v>1</v>
      </c>
      <c r="R3" s="12" t="s">
        <v>7</v>
      </c>
    </row>
    <row r="4" spans="1:18" ht="87" customHeight="1" x14ac:dyDescent="0.3">
      <c r="A4" s="23" t="s">
        <v>820</v>
      </c>
      <c r="B4" s="25" t="s">
        <v>821</v>
      </c>
      <c r="C4" s="6" t="s">
        <v>10</v>
      </c>
      <c r="D4" s="26" t="s">
        <v>822</v>
      </c>
      <c r="E4" s="21">
        <v>1</v>
      </c>
      <c r="F4" s="27">
        <v>440</v>
      </c>
      <c r="G4" s="28">
        <v>0</v>
      </c>
      <c r="H4" s="27">
        <v>146.47</v>
      </c>
      <c r="I4" s="28">
        <v>0</v>
      </c>
      <c r="J4" s="29" t="s">
        <v>823</v>
      </c>
      <c r="K4" s="22" t="s">
        <v>21</v>
      </c>
      <c r="L4" s="22" t="s">
        <v>21</v>
      </c>
      <c r="M4" s="6"/>
      <c r="N4" s="6"/>
      <c r="O4" s="6"/>
      <c r="P4" s="154" t="s">
        <v>824</v>
      </c>
      <c r="Q4" s="155" t="s">
        <v>825</v>
      </c>
      <c r="R4" s="32" t="s">
        <v>22</v>
      </c>
    </row>
    <row r="5" spans="1:18" ht="58.5" customHeight="1" x14ac:dyDescent="0.3">
      <c r="A5" s="23" t="s">
        <v>23</v>
      </c>
      <c r="B5" s="17" t="s">
        <v>826</v>
      </c>
      <c r="C5" s="13" t="s">
        <v>9</v>
      </c>
      <c r="D5" s="20" t="s">
        <v>827</v>
      </c>
      <c r="E5" s="21">
        <v>6</v>
      </c>
      <c r="F5" s="14">
        <v>2855.77</v>
      </c>
      <c r="G5" s="15">
        <v>114.23</v>
      </c>
      <c r="H5" s="14">
        <v>1053</v>
      </c>
      <c r="I5" s="15">
        <v>42.12</v>
      </c>
      <c r="J5" s="24">
        <v>44084</v>
      </c>
      <c r="K5" s="22" t="s">
        <v>20</v>
      </c>
      <c r="L5" s="22" t="s">
        <v>21</v>
      </c>
      <c r="M5" s="6"/>
      <c r="N5" s="6"/>
      <c r="O5" s="6"/>
      <c r="P5" s="72" t="s">
        <v>817</v>
      </c>
      <c r="Q5" s="73" t="s">
        <v>818</v>
      </c>
      <c r="R5" s="32" t="s">
        <v>22</v>
      </c>
    </row>
    <row r="6" spans="1:18" ht="82.5" customHeight="1" x14ac:dyDescent="0.3">
      <c r="A6" s="16"/>
      <c r="B6" s="17" t="s">
        <v>828</v>
      </c>
      <c r="C6" s="13" t="s">
        <v>10</v>
      </c>
      <c r="D6" s="20" t="s">
        <v>829</v>
      </c>
      <c r="E6" s="21">
        <v>1</v>
      </c>
      <c r="F6" s="14">
        <v>195</v>
      </c>
      <c r="G6" s="15">
        <v>0</v>
      </c>
      <c r="H6" s="14">
        <v>195</v>
      </c>
      <c r="I6" s="15">
        <v>0</v>
      </c>
      <c r="J6" s="24">
        <v>44095</v>
      </c>
      <c r="K6" s="22" t="s">
        <v>21</v>
      </c>
      <c r="L6" s="22" t="s">
        <v>21</v>
      </c>
      <c r="M6" s="6"/>
      <c r="N6" s="6"/>
      <c r="O6" s="6"/>
      <c r="P6" s="72" t="s">
        <v>830</v>
      </c>
      <c r="Q6" s="73" t="s">
        <v>831</v>
      </c>
      <c r="R6" s="32" t="s">
        <v>22</v>
      </c>
    </row>
    <row r="7" spans="1:18" ht="75.75" customHeight="1" x14ac:dyDescent="0.3">
      <c r="A7" s="16"/>
      <c r="B7" s="17" t="s">
        <v>832</v>
      </c>
      <c r="C7" s="13" t="s">
        <v>10</v>
      </c>
      <c r="D7" s="20" t="s">
        <v>833</v>
      </c>
      <c r="E7" s="21">
        <v>1</v>
      </c>
      <c r="F7" s="56" t="s">
        <v>834</v>
      </c>
      <c r="G7" s="15">
        <v>0</v>
      </c>
      <c r="H7" s="14">
        <v>552.5</v>
      </c>
      <c r="I7" s="15">
        <v>0</v>
      </c>
      <c r="J7" s="24">
        <v>44098</v>
      </c>
      <c r="K7" s="22" t="s">
        <v>21</v>
      </c>
      <c r="L7" s="22" t="s">
        <v>21</v>
      </c>
      <c r="M7" s="6"/>
      <c r="N7" s="6"/>
      <c r="O7" s="6"/>
      <c r="P7" s="72" t="s">
        <v>118</v>
      </c>
      <c r="Q7" s="73" t="s">
        <v>119</v>
      </c>
      <c r="R7" s="32" t="s">
        <v>22</v>
      </c>
    </row>
    <row r="8" spans="1:18" ht="45" customHeight="1" x14ac:dyDescent="0.3">
      <c r="A8" s="16"/>
      <c r="B8" s="17" t="s">
        <v>835</v>
      </c>
      <c r="C8" s="13" t="s">
        <v>10</v>
      </c>
      <c r="D8" s="20" t="s">
        <v>836</v>
      </c>
      <c r="E8" s="21">
        <v>1</v>
      </c>
      <c r="F8" s="14">
        <v>375</v>
      </c>
      <c r="G8" s="15">
        <v>78.75</v>
      </c>
      <c r="H8" s="14">
        <v>375</v>
      </c>
      <c r="I8" s="15">
        <v>78.75</v>
      </c>
      <c r="J8" s="46">
        <v>44084</v>
      </c>
      <c r="K8" s="22" t="s">
        <v>20</v>
      </c>
      <c r="L8" s="22" t="s">
        <v>21</v>
      </c>
      <c r="M8" s="6" t="s">
        <v>85</v>
      </c>
      <c r="N8" s="6" t="s">
        <v>86</v>
      </c>
      <c r="O8" s="6" t="s">
        <v>22</v>
      </c>
      <c r="P8" s="72" t="s">
        <v>85</v>
      </c>
      <c r="Q8" s="73" t="s">
        <v>86</v>
      </c>
      <c r="R8" s="32" t="s">
        <v>22</v>
      </c>
    </row>
    <row r="9" spans="1:18" ht="45" customHeight="1" x14ac:dyDescent="0.3">
      <c r="A9" s="16"/>
      <c r="B9" s="17" t="s">
        <v>837</v>
      </c>
      <c r="C9" s="13" t="s">
        <v>9</v>
      </c>
      <c r="D9" s="20" t="s">
        <v>838</v>
      </c>
      <c r="E9" s="21">
        <v>1</v>
      </c>
      <c r="F9" s="14">
        <v>824.78</v>
      </c>
      <c r="G9" s="15">
        <v>173.2</v>
      </c>
      <c r="H9" s="14">
        <v>824.78</v>
      </c>
      <c r="I9" s="15">
        <v>173.2</v>
      </c>
      <c r="J9" s="46">
        <v>44097</v>
      </c>
      <c r="K9" s="22" t="s">
        <v>20</v>
      </c>
      <c r="L9" s="22" t="s">
        <v>21</v>
      </c>
      <c r="M9" s="6" t="s">
        <v>839</v>
      </c>
      <c r="N9" s="6" t="s">
        <v>840</v>
      </c>
      <c r="O9" s="6" t="s">
        <v>22</v>
      </c>
      <c r="P9" s="72" t="s">
        <v>839</v>
      </c>
      <c r="Q9" s="73" t="s">
        <v>840</v>
      </c>
      <c r="R9" s="32" t="s">
        <v>22</v>
      </c>
    </row>
    <row r="10" spans="1:18" ht="45" customHeight="1" x14ac:dyDescent="0.3">
      <c r="A10" s="16"/>
      <c r="B10" s="17" t="s">
        <v>841</v>
      </c>
      <c r="C10" s="13" t="s">
        <v>9</v>
      </c>
      <c r="D10" s="20" t="s">
        <v>842</v>
      </c>
      <c r="E10" s="21">
        <v>1</v>
      </c>
      <c r="F10" s="14">
        <v>791</v>
      </c>
      <c r="G10" s="15">
        <v>166.11</v>
      </c>
      <c r="H10" s="14">
        <v>791</v>
      </c>
      <c r="I10" s="15">
        <v>166.11</v>
      </c>
      <c r="J10" s="46">
        <v>44099</v>
      </c>
      <c r="K10" s="22" t="s">
        <v>20</v>
      </c>
      <c r="L10" s="22" t="s">
        <v>21</v>
      </c>
      <c r="M10" s="6" t="s">
        <v>843</v>
      </c>
      <c r="N10" s="6" t="s">
        <v>844</v>
      </c>
      <c r="O10" s="6" t="s">
        <v>22</v>
      </c>
      <c r="P10" s="72" t="s">
        <v>843</v>
      </c>
      <c r="Q10" s="73" t="s">
        <v>844</v>
      </c>
      <c r="R10" s="32" t="s">
        <v>22</v>
      </c>
    </row>
    <row r="11" spans="1:18" ht="44.25" customHeight="1" x14ac:dyDescent="0.3">
      <c r="A11" s="16"/>
      <c r="B11" s="17" t="s">
        <v>845</v>
      </c>
      <c r="C11" s="13" t="s">
        <v>10</v>
      </c>
      <c r="D11" s="20" t="s">
        <v>846</v>
      </c>
      <c r="E11" s="21">
        <v>1</v>
      </c>
      <c r="F11" s="14">
        <v>14890</v>
      </c>
      <c r="G11" s="15">
        <v>3126.9</v>
      </c>
      <c r="H11" s="14">
        <v>14890</v>
      </c>
      <c r="I11" s="15">
        <v>3126.9</v>
      </c>
      <c r="J11" s="46">
        <v>44097</v>
      </c>
      <c r="K11" s="22" t="s">
        <v>20</v>
      </c>
      <c r="L11" s="22" t="s">
        <v>21</v>
      </c>
      <c r="M11" s="6" t="s">
        <v>780</v>
      </c>
      <c r="N11" s="6" t="s">
        <v>781</v>
      </c>
      <c r="O11" s="6" t="s">
        <v>22</v>
      </c>
      <c r="P11" s="72" t="s">
        <v>780</v>
      </c>
      <c r="Q11" s="73" t="s">
        <v>781</v>
      </c>
      <c r="R11" s="32" t="s">
        <v>22</v>
      </c>
    </row>
    <row r="12" spans="1:18" x14ac:dyDescent="0.3"/>
    <row r="13" spans="1:18" x14ac:dyDescent="0.3"/>
    <row r="14" spans="1:18" x14ac:dyDescent="0.3"/>
    <row r="15" spans="1:18" x14ac:dyDescent="0.3"/>
    <row r="16" spans="1:18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78" fitToHeight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VICEALCALDÍA\CONTRATACIÓN\3 Trimestre\[SEPTIEMBRE 2020 Dación Cuentas CM - FAMILIA - DEFIN 19 OCT.XLSX]INSTRUCCIONES'!#REF!</xm:f>
          </x14:formula1>
          <xm:sqref>K4:L11</xm:sqref>
        </x14:dataValidation>
        <x14:dataValidation type="list" showErrorMessage="1" error="SE DEBE ELEGIR UN VALOR DE LA LISTA">
          <x14:formula1>
            <xm:f>'O:\Datos Compartidos\DIRECCIÓN GENERAL DE VICEALCALDÍA\CONTRATACIÓN\3 Trimestre\[SEPTIEMBRE 2020 Dación Cuentas CM - FAMILIA - DEFIN 19 OCT.XLSX]INSTRUCCIONES'!#REF!</xm:f>
          </x14:formula1>
          <xm:sqref>C4:C11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495"/>
  <sheetViews>
    <sheetView showGridLines="0" topLeftCell="B15" zoomScaleNormal="100" workbookViewId="0">
      <selection activeCell="C17" sqref="C17"/>
    </sheetView>
  </sheetViews>
  <sheetFormatPr baseColWidth="10" defaultColWidth="11.5546875" defaultRowHeight="14.4" zeroHeight="1" x14ac:dyDescent="0.3"/>
  <cols>
    <col min="1" max="1" width="10.109375" style="1" hidden="1" customWidth="1"/>
    <col min="2" max="2" width="15.5546875" style="5" customWidth="1"/>
    <col min="3" max="3" width="16.5546875" style="1" customWidth="1"/>
    <col min="4" max="4" width="41.33203125" style="3" customWidth="1"/>
    <col min="5" max="5" width="12.10937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109375" style="4" customWidth="1"/>
    <col min="10" max="10" width="17" style="4" customWidth="1"/>
    <col min="11" max="11" width="10" style="1" customWidth="1"/>
    <col min="12" max="12" width="11.88671875" style="1" customWidth="1"/>
    <col min="13" max="15" width="13.109375" style="1" hidden="1" customWidth="1"/>
    <col min="16" max="16" width="17.33203125" style="2" customWidth="1"/>
    <col min="17" max="17" width="35.33203125" style="1" customWidth="1"/>
    <col min="18" max="18" width="18.44140625" style="1" customWidth="1"/>
    <col min="19" max="19" width="1.6640625" customWidth="1"/>
    <col min="20" max="24" width="11.5546875" customWidth="1"/>
  </cols>
  <sheetData>
    <row r="1" spans="1:18" x14ac:dyDescent="0.3">
      <c r="D1" s="85" t="s">
        <v>276</v>
      </c>
      <c r="E1" s="85"/>
      <c r="F1" s="85"/>
      <c r="G1" s="85"/>
      <c r="H1" s="85"/>
    </row>
    <row r="2" spans="1:18" ht="15" thickBot="1" x14ac:dyDescent="0.35"/>
    <row r="3" spans="1:18" ht="70.5" customHeight="1" thickBot="1" x14ac:dyDescent="0.35">
      <c r="A3" s="33"/>
      <c r="B3" s="34" t="s">
        <v>2</v>
      </c>
      <c r="C3" s="34" t="s">
        <v>0</v>
      </c>
      <c r="D3" s="34" t="s">
        <v>3</v>
      </c>
      <c r="E3" s="34" t="s">
        <v>12</v>
      </c>
      <c r="F3" s="34" t="s">
        <v>13</v>
      </c>
      <c r="G3" s="34" t="s">
        <v>14</v>
      </c>
      <c r="H3" s="34" t="s">
        <v>4</v>
      </c>
      <c r="I3" s="34" t="s">
        <v>15</v>
      </c>
      <c r="J3" s="35" t="s">
        <v>16</v>
      </c>
      <c r="K3" s="34" t="s">
        <v>6</v>
      </c>
      <c r="L3" s="34" t="s">
        <v>5</v>
      </c>
      <c r="M3" s="36" t="s">
        <v>17</v>
      </c>
      <c r="N3" s="36" t="s">
        <v>18</v>
      </c>
      <c r="O3" s="36" t="s">
        <v>19</v>
      </c>
      <c r="P3" s="34" t="s">
        <v>8</v>
      </c>
      <c r="Q3" s="34" t="s">
        <v>1</v>
      </c>
      <c r="R3" s="34" t="s">
        <v>7</v>
      </c>
    </row>
    <row r="4" spans="1:18" ht="34.5" customHeight="1" x14ac:dyDescent="0.3">
      <c r="B4" s="58" t="s">
        <v>219</v>
      </c>
      <c r="C4" s="13" t="s">
        <v>10</v>
      </c>
      <c r="D4" s="59" t="s">
        <v>220</v>
      </c>
      <c r="E4" s="60">
        <v>12</v>
      </c>
      <c r="F4" s="14">
        <v>933.33</v>
      </c>
      <c r="G4" s="15">
        <v>196</v>
      </c>
      <c r="H4" s="14">
        <v>933.33</v>
      </c>
      <c r="I4" s="15">
        <v>196</v>
      </c>
      <c r="J4" s="46">
        <v>44057</v>
      </c>
      <c r="K4" s="68" t="s">
        <v>20</v>
      </c>
      <c r="L4" s="68" t="s">
        <v>21</v>
      </c>
      <c r="M4" s="13"/>
      <c r="N4" s="13"/>
      <c r="O4" s="13"/>
      <c r="P4" s="50" t="s">
        <v>221</v>
      </c>
      <c r="Q4" s="13" t="s">
        <v>222</v>
      </c>
      <c r="R4" s="13" t="s">
        <v>22</v>
      </c>
    </row>
    <row r="5" spans="1:18" ht="36" customHeight="1" x14ac:dyDescent="0.3">
      <c r="B5" s="62" t="s">
        <v>223</v>
      </c>
      <c r="C5" s="13" t="s">
        <v>10</v>
      </c>
      <c r="D5" s="49" t="s">
        <v>224</v>
      </c>
      <c r="E5" s="45">
        <v>5</v>
      </c>
      <c r="F5" s="14">
        <v>4000</v>
      </c>
      <c r="G5" s="15">
        <v>0</v>
      </c>
      <c r="H5" s="14">
        <v>4000</v>
      </c>
      <c r="I5" s="15">
        <v>0</v>
      </c>
      <c r="J5" s="46">
        <v>44042</v>
      </c>
      <c r="K5" s="47" t="s">
        <v>20</v>
      </c>
      <c r="L5" s="47" t="s">
        <v>21</v>
      </c>
      <c r="M5" s="6"/>
      <c r="N5" s="6"/>
      <c r="O5" s="6"/>
      <c r="P5" s="50" t="s">
        <v>225</v>
      </c>
      <c r="Q5" s="13" t="s">
        <v>226</v>
      </c>
      <c r="R5" s="6" t="s">
        <v>22</v>
      </c>
    </row>
    <row r="6" spans="1:18" ht="35.25" customHeight="1" x14ac:dyDescent="0.3">
      <c r="B6" s="62" t="s">
        <v>227</v>
      </c>
      <c r="C6" s="13" t="s">
        <v>10</v>
      </c>
      <c r="D6" s="49" t="s">
        <v>228</v>
      </c>
      <c r="E6" s="45">
        <v>4</v>
      </c>
      <c r="F6" s="14">
        <v>3000</v>
      </c>
      <c r="G6" s="15">
        <v>630</v>
      </c>
      <c r="H6" s="14">
        <v>2500</v>
      </c>
      <c r="I6" s="15">
        <v>0</v>
      </c>
      <c r="J6" s="46">
        <v>44049</v>
      </c>
      <c r="K6" s="47" t="s">
        <v>20</v>
      </c>
      <c r="L6" s="47" t="s">
        <v>21</v>
      </c>
      <c r="M6" s="6"/>
      <c r="N6" s="6"/>
      <c r="O6" s="6"/>
      <c r="P6" s="50" t="s">
        <v>92</v>
      </c>
      <c r="Q6" s="13" t="s">
        <v>229</v>
      </c>
      <c r="R6" s="6" t="s">
        <v>22</v>
      </c>
    </row>
    <row r="7" spans="1:18" ht="18.75" customHeight="1" x14ac:dyDescent="0.3">
      <c r="B7" s="62" t="s">
        <v>230</v>
      </c>
      <c r="C7" s="13" t="s">
        <v>9</v>
      </c>
      <c r="D7" s="49" t="s">
        <v>54</v>
      </c>
      <c r="E7" s="45">
        <v>1</v>
      </c>
      <c r="F7" s="14">
        <v>149.94999999999999</v>
      </c>
      <c r="G7" s="15">
        <v>16.43</v>
      </c>
      <c r="H7" s="14">
        <v>149.94999999999999</v>
      </c>
      <c r="I7" s="15">
        <v>16.43</v>
      </c>
      <c r="J7" s="46">
        <v>44054</v>
      </c>
      <c r="K7" s="47" t="s">
        <v>21</v>
      </c>
      <c r="L7" s="47" t="s">
        <v>21</v>
      </c>
      <c r="M7" s="6"/>
      <c r="N7" s="6"/>
      <c r="O7" s="6"/>
      <c r="P7" s="50" t="s">
        <v>55</v>
      </c>
      <c r="Q7" s="13" t="s">
        <v>56</v>
      </c>
      <c r="R7" s="6" t="s">
        <v>22</v>
      </c>
    </row>
    <row r="8" spans="1:18" x14ac:dyDescent="0.3">
      <c r="B8" s="62" t="s">
        <v>231</v>
      </c>
      <c r="C8" s="13" t="s">
        <v>9</v>
      </c>
      <c r="D8" s="49" t="s">
        <v>54</v>
      </c>
      <c r="E8" s="45">
        <v>1</v>
      </c>
      <c r="F8" s="14">
        <v>89.74</v>
      </c>
      <c r="G8" s="15">
        <v>9.7200000000000006</v>
      </c>
      <c r="H8" s="14">
        <v>89.74</v>
      </c>
      <c r="I8" s="15">
        <v>9.7200000000000006</v>
      </c>
      <c r="J8" s="46">
        <v>44054</v>
      </c>
      <c r="K8" s="47" t="s">
        <v>21</v>
      </c>
      <c r="L8" s="47" t="s">
        <v>21</v>
      </c>
      <c r="M8" s="6"/>
      <c r="N8" s="6"/>
      <c r="O8" s="6"/>
      <c r="P8" s="50" t="s">
        <v>55</v>
      </c>
      <c r="Q8" s="13" t="s">
        <v>56</v>
      </c>
      <c r="R8" s="6" t="s">
        <v>22</v>
      </c>
    </row>
    <row r="9" spans="1:18" ht="21.75" customHeight="1" x14ac:dyDescent="0.3">
      <c r="B9" s="62" t="s">
        <v>232</v>
      </c>
      <c r="C9" s="13" t="s">
        <v>9</v>
      </c>
      <c r="D9" s="49" t="s">
        <v>233</v>
      </c>
      <c r="E9" s="45">
        <v>1</v>
      </c>
      <c r="F9" s="14">
        <v>4200</v>
      </c>
      <c r="G9" s="15">
        <v>0</v>
      </c>
      <c r="H9" s="14">
        <v>4200</v>
      </c>
      <c r="I9" s="15">
        <v>0</v>
      </c>
      <c r="J9" s="46">
        <v>44055</v>
      </c>
      <c r="K9" s="47" t="s">
        <v>20</v>
      </c>
      <c r="L9" s="47" t="s">
        <v>21</v>
      </c>
      <c r="M9" s="6"/>
      <c r="N9" s="6"/>
      <c r="O9" s="6"/>
      <c r="P9" s="50" t="s">
        <v>234</v>
      </c>
      <c r="Q9" s="13" t="s">
        <v>235</v>
      </c>
      <c r="R9" s="6" t="s">
        <v>22</v>
      </c>
    </row>
    <row r="10" spans="1:18" ht="28.8" x14ac:dyDescent="0.3">
      <c r="B10" s="62" t="s">
        <v>236</v>
      </c>
      <c r="C10" s="13" t="s">
        <v>10</v>
      </c>
      <c r="D10" s="49" t="s">
        <v>145</v>
      </c>
      <c r="E10" s="45">
        <v>12</v>
      </c>
      <c r="F10" s="14">
        <v>579.95000000000005</v>
      </c>
      <c r="G10" s="15">
        <v>187.39</v>
      </c>
      <c r="H10" s="14">
        <v>579.95000000000005</v>
      </c>
      <c r="I10" s="15">
        <v>187.39</v>
      </c>
      <c r="J10" s="46">
        <v>44055</v>
      </c>
      <c r="K10" s="47" t="s">
        <v>21</v>
      </c>
      <c r="L10" s="47" t="s">
        <v>21</v>
      </c>
      <c r="M10" s="6"/>
      <c r="N10" s="6"/>
      <c r="O10" s="6"/>
      <c r="P10" s="50" t="s">
        <v>57</v>
      </c>
      <c r="Q10" s="13" t="s">
        <v>58</v>
      </c>
      <c r="R10" s="6" t="s">
        <v>22</v>
      </c>
    </row>
    <row r="11" spans="1:18" x14ac:dyDescent="0.3">
      <c r="B11" s="62" t="s">
        <v>237</v>
      </c>
      <c r="C11" s="13" t="s">
        <v>9</v>
      </c>
      <c r="D11" s="49" t="s">
        <v>238</v>
      </c>
      <c r="E11" s="45">
        <v>1</v>
      </c>
      <c r="F11" s="14">
        <v>2484</v>
      </c>
      <c r="G11" s="15">
        <v>523.53</v>
      </c>
      <c r="H11" s="14">
        <v>2484</v>
      </c>
      <c r="I11" s="15">
        <v>523.53</v>
      </c>
      <c r="J11" s="46">
        <v>44069</v>
      </c>
      <c r="K11" s="47" t="s">
        <v>20</v>
      </c>
      <c r="L11" s="47" t="s">
        <v>21</v>
      </c>
      <c r="M11" s="6"/>
      <c r="N11" s="6"/>
      <c r="O11" s="6"/>
      <c r="P11" s="50" t="s">
        <v>239</v>
      </c>
      <c r="Q11" s="13" t="s">
        <v>240</v>
      </c>
      <c r="R11" s="6" t="s">
        <v>22</v>
      </c>
    </row>
    <row r="12" spans="1:18" x14ac:dyDescent="0.3">
      <c r="B12" s="62" t="s">
        <v>241</v>
      </c>
      <c r="C12" s="13" t="s">
        <v>10</v>
      </c>
      <c r="D12" s="49" t="s">
        <v>242</v>
      </c>
      <c r="E12" s="45">
        <v>1</v>
      </c>
      <c r="F12" s="14">
        <v>2276.64</v>
      </c>
      <c r="G12" s="15">
        <v>478.13</v>
      </c>
      <c r="H12" s="14">
        <v>2276.64</v>
      </c>
      <c r="I12" s="15">
        <v>478.13</v>
      </c>
      <c r="J12" s="46">
        <v>44054</v>
      </c>
      <c r="K12" s="47" t="s">
        <v>21</v>
      </c>
      <c r="L12" s="47" t="s">
        <v>21</v>
      </c>
      <c r="M12" s="6"/>
      <c r="N12" s="6"/>
      <c r="O12" s="6"/>
      <c r="P12" s="50" t="s">
        <v>95</v>
      </c>
      <c r="Q12" s="13" t="s">
        <v>243</v>
      </c>
      <c r="R12" s="6" t="s">
        <v>22</v>
      </c>
    </row>
    <row r="13" spans="1:18" ht="52.5" customHeight="1" x14ac:dyDescent="0.3">
      <c r="B13" s="62" t="s">
        <v>244</v>
      </c>
      <c r="C13" s="13" t="s">
        <v>10</v>
      </c>
      <c r="D13" s="49" t="s">
        <v>245</v>
      </c>
      <c r="E13" s="45">
        <v>1</v>
      </c>
      <c r="F13" s="14">
        <v>14993.24</v>
      </c>
      <c r="G13" s="15">
        <v>3148.54</v>
      </c>
      <c r="H13" s="14">
        <v>14993.24</v>
      </c>
      <c r="I13" s="15">
        <v>3148.54</v>
      </c>
      <c r="J13" s="46">
        <v>44071</v>
      </c>
      <c r="K13" s="47" t="s">
        <v>20</v>
      </c>
      <c r="L13" s="47" t="s">
        <v>21</v>
      </c>
      <c r="M13" s="6"/>
      <c r="N13" s="6"/>
      <c r="O13" s="6"/>
      <c r="P13" s="50" t="s">
        <v>246</v>
      </c>
      <c r="Q13" s="13" t="s">
        <v>247</v>
      </c>
      <c r="R13" s="6" t="s">
        <v>22</v>
      </c>
    </row>
    <row r="14" spans="1:18" ht="38.25" customHeight="1" x14ac:dyDescent="0.3">
      <c r="B14" s="62" t="s">
        <v>248</v>
      </c>
      <c r="C14" s="13" t="s">
        <v>9</v>
      </c>
      <c r="D14" s="49" t="s">
        <v>249</v>
      </c>
      <c r="E14" s="45">
        <v>12</v>
      </c>
      <c r="F14" s="14">
        <v>3575</v>
      </c>
      <c r="G14" s="15">
        <v>750.75</v>
      </c>
      <c r="H14" s="14">
        <v>3575</v>
      </c>
      <c r="I14" s="15">
        <v>750.75</v>
      </c>
      <c r="J14" s="46">
        <v>44055</v>
      </c>
      <c r="K14" s="47" t="s">
        <v>21</v>
      </c>
      <c r="L14" s="47" t="s">
        <v>21</v>
      </c>
      <c r="M14" s="6"/>
      <c r="N14" s="6"/>
      <c r="O14" s="6"/>
      <c r="P14" s="50" t="s">
        <v>250</v>
      </c>
      <c r="Q14" s="13" t="s">
        <v>251</v>
      </c>
      <c r="R14" s="6" t="s">
        <v>22</v>
      </c>
    </row>
    <row r="15" spans="1:18" ht="37.5" customHeight="1" x14ac:dyDescent="0.3">
      <c r="B15" s="62" t="s">
        <v>252</v>
      </c>
      <c r="C15" s="13" t="s">
        <v>10</v>
      </c>
      <c r="D15" s="49" t="s">
        <v>253</v>
      </c>
      <c r="E15" s="45">
        <v>1</v>
      </c>
      <c r="F15" s="14">
        <v>27.45</v>
      </c>
      <c r="G15" s="15">
        <v>0</v>
      </c>
      <c r="H15" s="14">
        <v>27.45</v>
      </c>
      <c r="I15" s="15">
        <v>0</v>
      </c>
      <c r="J15" s="46">
        <v>44055</v>
      </c>
      <c r="K15" s="47" t="s">
        <v>20</v>
      </c>
      <c r="L15" s="47" t="s">
        <v>21</v>
      </c>
      <c r="M15" s="6"/>
      <c r="N15" s="6"/>
      <c r="O15" s="6"/>
      <c r="P15" s="50" t="s">
        <v>254</v>
      </c>
      <c r="Q15" s="13" t="s">
        <v>255</v>
      </c>
      <c r="R15" s="6" t="s">
        <v>22</v>
      </c>
    </row>
    <row r="16" spans="1:18" ht="23.25" customHeight="1" x14ac:dyDescent="0.3">
      <c r="B16" s="62" t="s">
        <v>256</v>
      </c>
      <c r="C16" s="13" t="s">
        <v>9</v>
      </c>
      <c r="D16" s="49" t="s">
        <v>257</v>
      </c>
      <c r="E16" s="45">
        <v>1</v>
      </c>
      <c r="F16" s="14">
        <v>142.41999999999999</v>
      </c>
      <c r="G16" s="15">
        <v>29.91</v>
      </c>
      <c r="H16" s="14">
        <v>142.41999999999999</v>
      </c>
      <c r="I16" s="15">
        <v>29.91</v>
      </c>
      <c r="J16" s="46">
        <v>44055</v>
      </c>
      <c r="K16" s="47" t="s">
        <v>20</v>
      </c>
      <c r="L16" s="47" t="s">
        <v>21</v>
      </c>
      <c r="M16" s="6"/>
      <c r="N16" s="6"/>
      <c r="O16" s="6"/>
      <c r="P16" s="50" t="s">
        <v>90</v>
      </c>
      <c r="Q16" s="13" t="s">
        <v>91</v>
      </c>
      <c r="R16" s="6" t="s">
        <v>22</v>
      </c>
    </row>
    <row r="17" spans="2:18" ht="28.8" x14ac:dyDescent="0.3">
      <c r="B17" s="62" t="s">
        <v>258</v>
      </c>
      <c r="C17" s="13" t="s">
        <v>10</v>
      </c>
      <c r="D17" s="49" t="s">
        <v>259</v>
      </c>
      <c r="E17" s="45">
        <v>1</v>
      </c>
      <c r="F17" s="14">
        <v>2644.63</v>
      </c>
      <c r="G17" s="15">
        <v>555.37</v>
      </c>
      <c r="H17" s="14">
        <v>2644.63</v>
      </c>
      <c r="I17" s="15">
        <v>555.37</v>
      </c>
      <c r="J17" s="46">
        <v>44057</v>
      </c>
      <c r="K17" s="47" t="s">
        <v>21</v>
      </c>
      <c r="L17" s="47" t="s">
        <v>21</v>
      </c>
      <c r="M17" s="6"/>
      <c r="N17" s="6"/>
      <c r="O17" s="6"/>
      <c r="P17" s="50" t="s">
        <v>260</v>
      </c>
      <c r="Q17" s="13" t="s">
        <v>261</v>
      </c>
      <c r="R17" s="6" t="s">
        <v>22</v>
      </c>
    </row>
    <row r="18" spans="2:18" ht="28.8" x14ac:dyDescent="0.3">
      <c r="B18" s="62" t="s">
        <v>262</v>
      </c>
      <c r="C18" s="13" t="s">
        <v>9</v>
      </c>
      <c r="D18" s="49" t="s">
        <v>263</v>
      </c>
      <c r="E18" s="45">
        <v>1</v>
      </c>
      <c r="F18" s="14">
        <v>1892</v>
      </c>
      <c r="G18" s="15">
        <v>397.32</v>
      </c>
      <c r="H18" s="14">
        <v>1892</v>
      </c>
      <c r="I18" s="15">
        <v>397.32</v>
      </c>
      <c r="J18" s="46">
        <v>44055</v>
      </c>
      <c r="K18" s="47" t="s">
        <v>20</v>
      </c>
      <c r="L18" s="47" t="s">
        <v>21</v>
      </c>
      <c r="M18" s="6"/>
      <c r="N18" s="6"/>
      <c r="O18" s="6"/>
      <c r="P18" s="50" t="s">
        <v>264</v>
      </c>
      <c r="Q18" s="13" t="s">
        <v>265</v>
      </c>
      <c r="R18" s="6" t="s">
        <v>22</v>
      </c>
    </row>
    <row r="19" spans="2:18" ht="25.5" customHeight="1" x14ac:dyDescent="0.3">
      <c r="B19" s="62" t="s">
        <v>266</v>
      </c>
      <c r="C19" s="13" t="s">
        <v>10</v>
      </c>
      <c r="D19" s="49" t="s">
        <v>267</v>
      </c>
      <c r="E19" s="45">
        <v>1</v>
      </c>
      <c r="F19" s="14">
        <v>258.89999999999998</v>
      </c>
      <c r="G19" s="15">
        <v>54.37</v>
      </c>
      <c r="H19" s="14">
        <v>258.89999999999998</v>
      </c>
      <c r="I19" s="15">
        <v>54.37</v>
      </c>
      <c r="J19" s="46">
        <v>44054</v>
      </c>
      <c r="K19" s="47" t="s">
        <v>21</v>
      </c>
      <c r="L19" s="47" t="s">
        <v>21</v>
      </c>
      <c r="M19" s="6"/>
      <c r="N19" s="6"/>
      <c r="O19" s="6"/>
      <c r="P19" s="50" t="s">
        <v>51</v>
      </c>
      <c r="Q19" s="13" t="s">
        <v>94</v>
      </c>
      <c r="R19" s="6" t="s">
        <v>22</v>
      </c>
    </row>
    <row r="20" spans="2:18" ht="28.8" x14ac:dyDescent="0.3">
      <c r="B20" s="62" t="s">
        <v>268</v>
      </c>
      <c r="C20" s="13" t="s">
        <v>10</v>
      </c>
      <c r="D20" s="49" t="s">
        <v>269</v>
      </c>
      <c r="E20" s="45">
        <v>1</v>
      </c>
      <c r="F20" s="14">
        <v>136.37</v>
      </c>
      <c r="G20" s="15">
        <v>13.63</v>
      </c>
      <c r="H20" s="14">
        <v>136.37</v>
      </c>
      <c r="I20" s="15">
        <v>13.63</v>
      </c>
      <c r="J20" s="46">
        <v>44054</v>
      </c>
      <c r="K20" s="47" t="s">
        <v>21</v>
      </c>
      <c r="L20" s="47" t="s">
        <v>21</v>
      </c>
      <c r="M20" s="6"/>
      <c r="N20" s="6"/>
      <c r="O20" s="6"/>
      <c r="P20" s="50" t="s">
        <v>122</v>
      </c>
      <c r="Q20" s="13" t="s">
        <v>123</v>
      </c>
      <c r="R20" s="6" t="s">
        <v>22</v>
      </c>
    </row>
    <row r="21" spans="2:18" ht="28.8" x14ac:dyDescent="0.3">
      <c r="B21" s="62" t="s">
        <v>270</v>
      </c>
      <c r="C21" s="13" t="s">
        <v>10</v>
      </c>
      <c r="D21" s="49" t="s">
        <v>271</v>
      </c>
      <c r="E21" s="45">
        <v>5</v>
      </c>
      <c r="F21" s="14">
        <v>909.09090909090901</v>
      </c>
      <c r="G21" s="15">
        <v>90.909090909090907</v>
      </c>
      <c r="H21" s="14">
        <v>909.09090909090901</v>
      </c>
      <c r="I21" s="15">
        <v>90.909090909090907</v>
      </c>
      <c r="J21" s="46">
        <v>44056</v>
      </c>
      <c r="K21" s="47" t="s">
        <v>21</v>
      </c>
      <c r="L21" s="47" t="s">
        <v>21</v>
      </c>
      <c r="M21" s="6"/>
      <c r="N21" s="6"/>
      <c r="O21" s="6"/>
      <c r="P21" s="50" t="s">
        <v>122</v>
      </c>
      <c r="Q21" s="13" t="s">
        <v>123</v>
      </c>
      <c r="R21" s="6" t="s">
        <v>22</v>
      </c>
    </row>
    <row r="22" spans="2:18" ht="26.25" customHeight="1" x14ac:dyDescent="0.3">
      <c r="B22" s="62" t="s">
        <v>272</v>
      </c>
      <c r="C22" s="13" t="s">
        <v>10</v>
      </c>
      <c r="D22" s="49" t="s">
        <v>273</v>
      </c>
      <c r="E22" s="45">
        <v>1</v>
      </c>
      <c r="F22" s="14">
        <v>12600</v>
      </c>
      <c r="G22" s="15">
        <v>2646</v>
      </c>
      <c r="H22" s="14">
        <v>12600</v>
      </c>
      <c r="I22" s="15">
        <v>2646</v>
      </c>
      <c r="J22" s="46">
        <v>44050</v>
      </c>
      <c r="K22" s="47" t="s">
        <v>20</v>
      </c>
      <c r="L22" s="47" t="s">
        <v>21</v>
      </c>
      <c r="M22" s="6"/>
      <c r="N22" s="6"/>
      <c r="O22" s="6"/>
      <c r="P22" s="50" t="s">
        <v>274</v>
      </c>
      <c r="Q22" s="13" t="s">
        <v>275</v>
      </c>
      <c r="R22" s="6" t="s">
        <v>22</v>
      </c>
    </row>
    <row r="23" spans="2:18" x14ac:dyDescent="0.3"/>
    <row r="24" spans="2:18" x14ac:dyDescent="0.3"/>
    <row r="25" spans="2:18" x14ac:dyDescent="0.3"/>
    <row r="26" spans="2:18" x14ac:dyDescent="0.3"/>
    <row r="27" spans="2:18" x14ac:dyDescent="0.3"/>
    <row r="28" spans="2:18" x14ac:dyDescent="0.3"/>
    <row r="29" spans="2:18" x14ac:dyDescent="0.3"/>
    <row r="30" spans="2:18" x14ac:dyDescent="0.3"/>
    <row r="31" spans="2:18" x14ac:dyDescent="0.3"/>
    <row r="32" spans="2:1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79" fitToHeight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VICEALCALDÍA\CONTRATACIÓN\3 Trimestre\[AGOSTO 2020 Dación Cuentas CM - VICEALCALDÍA.XLSX]INSTRUCCIONES'!#REF!</xm:f>
          </x14:formula1>
          <xm:sqref>K4:L22</xm:sqref>
        </x14:dataValidation>
        <x14:dataValidation type="list" showErrorMessage="1" error="SE DEBE ELEGIR UN VALOR DE LA LISTA">
          <x14:formula1>
            <xm:f>'O:\Datos Compartidos\DIRECCIÓN GENERAL DE VICEALCALDÍA\CONTRATACIÓN\3 Trimestre\[AGOSTO 2020 Dación Cuentas CM - VICEALCALDÍA.XLSX]INSTRUCCIONES'!#REF!</xm:f>
          </x14:formula1>
          <xm:sqref>C4:C22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505"/>
  <sheetViews>
    <sheetView showGridLines="0" topLeftCell="J27" zoomScaleNormal="100" workbookViewId="0">
      <selection activeCell="C17" sqref="C17"/>
    </sheetView>
  </sheetViews>
  <sheetFormatPr baseColWidth="10" defaultColWidth="16.33203125" defaultRowHeight="14.4" zeroHeight="1" x14ac:dyDescent="0.3"/>
  <cols>
    <col min="1" max="1" width="10.109375" style="7" hidden="1" customWidth="1"/>
    <col min="2" max="2" width="15.5546875" style="8" customWidth="1"/>
    <col min="3" max="3" width="16.5546875" style="7" customWidth="1"/>
    <col min="4" max="4" width="42.44140625" style="9" customWidth="1"/>
    <col min="5" max="5" width="10.109375" style="7" customWidth="1"/>
    <col min="6" max="6" width="15.33203125" style="10" customWidth="1"/>
    <col min="7" max="7" width="12.44140625" style="10" customWidth="1"/>
    <col min="8" max="8" width="15.33203125" style="10" customWidth="1"/>
    <col min="9" max="9" width="14.44140625" style="10" customWidth="1"/>
    <col min="10" max="10" width="14.33203125" style="10" customWidth="1"/>
    <col min="11" max="11" width="8.44140625" style="7" customWidth="1"/>
    <col min="12" max="12" width="10.6640625" style="7" customWidth="1"/>
    <col min="13" max="15" width="13.109375" style="7" hidden="1" customWidth="1"/>
    <col min="16" max="16" width="18" style="11" customWidth="1"/>
    <col min="17" max="17" width="35.33203125" style="7" customWidth="1"/>
    <col min="18" max="18" width="14.33203125" style="7" customWidth="1"/>
    <col min="19" max="19" width="2.77734375" customWidth="1"/>
    <col min="20" max="24" width="16.33203125" customWidth="1"/>
  </cols>
  <sheetData>
    <row r="1" spans="1:18" x14ac:dyDescent="0.3">
      <c r="D1" s="85" t="s">
        <v>382</v>
      </c>
      <c r="E1" s="85"/>
      <c r="F1" s="85"/>
      <c r="G1" s="85"/>
      <c r="H1" s="85"/>
    </row>
    <row r="2" spans="1:18" ht="15" thickBot="1" x14ac:dyDescent="0.35"/>
    <row r="3" spans="1:18" ht="78.75" customHeight="1" thickBot="1" x14ac:dyDescent="0.35">
      <c r="A3" s="37"/>
      <c r="B3" s="57" t="s">
        <v>2</v>
      </c>
      <c r="C3" s="57" t="s">
        <v>0</v>
      </c>
      <c r="D3" s="57" t="s">
        <v>3</v>
      </c>
      <c r="E3" s="57" t="s">
        <v>12</v>
      </c>
      <c r="F3" s="57" t="s">
        <v>13</v>
      </c>
      <c r="G3" s="57" t="s">
        <v>14</v>
      </c>
      <c r="H3" s="57" t="s">
        <v>4</v>
      </c>
      <c r="I3" s="57" t="s">
        <v>15</v>
      </c>
      <c r="J3" s="35" t="s">
        <v>16</v>
      </c>
      <c r="K3" s="57" t="s">
        <v>6</v>
      </c>
      <c r="L3" s="57" t="s">
        <v>5</v>
      </c>
      <c r="M3" s="127" t="s">
        <v>17</v>
      </c>
      <c r="N3" s="127" t="s">
        <v>18</v>
      </c>
      <c r="O3" s="127" t="s">
        <v>19</v>
      </c>
      <c r="P3" s="57" t="s">
        <v>8</v>
      </c>
      <c r="Q3" s="57" t="s">
        <v>1</v>
      </c>
      <c r="R3" s="57" t="s">
        <v>7</v>
      </c>
    </row>
    <row r="4" spans="1:18" x14ac:dyDescent="0.3">
      <c r="B4" s="58" t="s">
        <v>277</v>
      </c>
      <c r="C4" s="13" t="s">
        <v>10</v>
      </c>
      <c r="D4" s="59" t="s">
        <v>278</v>
      </c>
      <c r="E4" s="60">
        <v>1</v>
      </c>
      <c r="F4" s="14">
        <v>2500</v>
      </c>
      <c r="G4" s="15">
        <v>525</v>
      </c>
      <c r="H4" s="14">
        <v>2500</v>
      </c>
      <c r="I4" s="15">
        <v>525</v>
      </c>
      <c r="J4" s="46">
        <v>44099</v>
      </c>
      <c r="K4" s="68" t="s">
        <v>21</v>
      </c>
      <c r="L4" s="68" t="s">
        <v>21</v>
      </c>
      <c r="M4" s="13"/>
      <c r="N4" s="13"/>
      <c r="O4" s="13"/>
      <c r="P4" s="50" t="s">
        <v>279</v>
      </c>
      <c r="Q4" s="13" t="s">
        <v>280</v>
      </c>
      <c r="R4" s="13" t="s">
        <v>22</v>
      </c>
    </row>
    <row r="5" spans="1:18" ht="28.8" x14ac:dyDescent="0.3">
      <c r="B5" s="62" t="s">
        <v>281</v>
      </c>
      <c r="C5" s="13" t="s">
        <v>10</v>
      </c>
      <c r="D5" s="49" t="s">
        <v>282</v>
      </c>
      <c r="E5" s="45">
        <v>1</v>
      </c>
      <c r="F5" s="14">
        <v>42.98</v>
      </c>
      <c r="G5" s="15">
        <v>9.02</v>
      </c>
      <c r="H5" s="14">
        <v>42.98</v>
      </c>
      <c r="I5" s="15">
        <v>9.02</v>
      </c>
      <c r="J5" s="46">
        <v>44089</v>
      </c>
      <c r="K5" s="47" t="s">
        <v>21</v>
      </c>
      <c r="L5" s="47" t="s">
        <v>21</v>
      </c>
      <c r="M5" s="6"/>
      <c r="N5" s="6"/>
      <c r="O5" s="6"/>
      <c r="P5" s="50" t="s">
        <v>283</v>
      </c>
      <c r="Q5" s="13" t="s">
        <v>284</v>
      </c>
      <c r="R5" s="6" t="s">
        <v>22</v>
      </c>
    </row>
    <row r="6" spans="1:18" ht="28.8" x14ac:dyDescent="0.3">
      <c r="B6" s="62" t="s">
        <v>285</v>
      </c>
      <c r="C6" s="13" t="s">
        <v>9</v>
      </c>
      <c r="D6" s="49" t="s">
        <v>286</v>
      </c>
      <c r="E6" s="45">
        <v>1</v>
      </c>
      <c r="F6" s="14">
        <v>14994.2</v>
      </c>
      <c r="G6" s="15">
        <v>0</v>
      </c>
      <c r="H6" s="14">
        <v>14994.2</v>
      </c>
      <c r="I6" s="15">
        <v>0</v>
      </c>
      <c r="J6" s="46">
        <v>44102</v>
      </c>
      <c r="K6" s="47" t="s">
        <v>20</v>
      </c>
      <c r="L6" s="47" t="s">
        <v>21</v>
      </c>
      <c r="M6" s="6"/>
      <c r="N6" s="6"/>
      <c r="O6" s="6"/>
      <c r="P6" s="50" t="s">
        <v>287</v>
      </c>
      <c r="Q6" s="13" t="s">
        <v>288</v>
      </c>
      <c r="R6" s="6" t="s">
        <v>22</v>
      </c>
    </row>
    <row r="7" spans="1:18" x14ac:dyDescent="0.3">
      <c r="B7" s="62" t="s">
        <v>289</v>
      </c>
      <c r="C7" s="13" t="s">
        <v>9</v>
      </c>
      <c r="D7" s="49" t="s">
        <v>290</v>
      </c>
      <c r="E7" s="45">
        <v>1</v>
      </c>
      <c r="F7" s="14">
        <v>14999.99</v>
      </c>
      <c r="G7" s="15">
        <v>0</v>
      </c>
      <c r="H7" s="14">
        <v>14999.99</v>
      </c>
      <c r="I7" s="15">
        <v>0</v>
      </c>
      <c r="J7" s="46">
        <v>44102</v>
      </c>
      <c r="K7" s="47" t="s">
        <v>20</v>
      </c>
      <c r="L7" s="47" t="s">
        <v>21</v>
      </c>
      <c r="M7" s="6"/>
      <c r="N7" s="6"/>
      <c r="O7" s="6"/>
      <c r="P7" s="50" t="s">
        <v>291</v>
      </c>
      <c r="Q7" s="13" t="s">
        <v>292</v>
      </c>
      <c r="R7" s="6" t="s">
        <v>22</v>
      </c>
    </row>
    <row r="8" spans="1:18" ht="28.8" x14ac:dyDescent="0.3">
      <c r="B8" s="62" t="s">
        <v>293</v>
      </c>
      <c r="C8" s="13" t="s">
        <v>9</v>
      </c>
      <c r="D8" s="49" t="s">
        <v>294</v>
      </c>
      <c r="E8" s="45">
        <v>12</v>
      </c>
      <c r="F8" s="14">
        <v>275.88</v>
      </c>
      <c r="G8" s="15">
        <v>11.04</v>
      </c>
      <c r="H8" s="14">
        <v>275.88</v>
      </c>
      <c r="I8" s="15">
        <v>11.04</v>
      </c>
      <c r="J8" s="46">
        <v>44097</v>
      </c>
      <c r="K8" s="47" t="s">
        <v>21</v>
      </c>
      <c r="L8" s="47" t="s">
        <v>21</v>
      </c>
      <c r="M8" s="6"/>
      <c r="N8" s="6"/>
      <c r="O8" s="6"/>
      <c r="P8" s="50" t="s">
        <v>295</v>
      </c>
      <c r="Q8" s="13" t="s">
        <v>296</v>
      </c>
      <c r="R8" s="6" t="s">
        <v>22</v>
      </c>
    </row>
    <row r="9" spans="1:18" ht="28.8" x14ac:dyDescent="0.3">
      <c r="B9" s="62" t="s">
        <v>297</v>
      </c>
      <c r="C9" s="13" t="s">
        <v>9</v>
      </c>
      <c r="D9" s="49" t="s">
        <v>298</v>
      </c>
      <c r="E9" s="45">
        <v>12</v>
      </c>
      <c r="F9" s="14">
        <v>216.35</v>
      </c>
      <c r="G9" s="15">
        <v>8.65</v>
      </c>
      <c r="H9" s="14">
        <v>216.35</v>
      </c>
      <c r="I9" s="15">
        <v>8.65</v>
      </c>
      <c r="J9" s="46">
        <v>44102</v>
      </c>
      <c r="K9" s="47" t="s">
        <v>21</v>
      </c>
      <c r="L9" s="47" t="s">
        <v>21</v>
      </c>
      <c r="M9" s="6"/>
      <c r="N9" s="6"/>
      <c r="O9" s="6"/>
      <c r="P9" s="50" t="s">
        <v>299</v>
      </c>
      <c r="Q9" s="13" t="s">
        <v>300</v>
      </c>
      <c r="R9" s="6" t="s">
        <v>301</v>
      </c>
    </row>
    <row r="10" spans="1:18" ht="28.8" x14ac:dyDescent="0.3">
      <c r="B10" s="62" t="s">
        <v>302</v>
      </c>
      <c r="C10" s="13" t="s">
        <v>9</v>
      </c>
      <c r="D10" s="49" t="s">
        <v>303</v>
      </c>
      <c r="E10" s="45">
        <v>1</v>
      </c>
      <c r="F10" s="14">
        <v>2090.33</v>
      </c>
      <c r="G10" s="15">
        <v>83.61</v>
      </c>
      <c r="H10" s="14">
        <v>2090.33</v>
      </c>
      <c r="I10" s="15">
        <v>83.61</v>
      </c>
      <c r="J10" s="46">
        <v>44089</v>
      </c>
      <c r="K10" s="47" t="s">
        <v>21</v>
      </c>
      <c r="L10" s="47" t="s">
        <v>21</v>
      </c>
      <c r="M10" s="6"/>
      <c r="N10" s="6"/>
      <c r="O10" s="6"/>
      <c r="P10" s="50" t="s">
        <v>304</v>
      </c>
      <c r="Q10" s="13" t="s">
        <v>305</v>
      </c>
      <c r="R10" s="6" t="s">
        <v>22</v>
      </c>
    </row>
    <row r="11" spans="1:18" ht="28.8" x14ac:dyDescent="0.3">
      <c r="B11" s="62" t="s">
        <v>306</v>
      </c>
      <c r="C11" s="13" t="s">
        <v>9</v>
      </c>
      <c r="D11" s="49" t="s">
        <v>307</v>
      </c>
      <c r="E11" s="45">
        <v>1</v>
      </c>
      <c r="F11" s="14">
        <v>1899.01</v>
      </c>
      <c r="G11" s="15">
        <v>75.959999999999994</v>
      </c>
      <c r="H11" s="14">
        <v>1899.01</v>
      </c>
      <c r="I11" s="15">
        <v>75.959999999999994</v>
      </c>
      <c r="J11" s="46">
        <v>44103</v>
      </c>
      <c r="K11" s="47" t="s">
        <v>21</v>
      </c>
      <c r="L11" s="47" t="s">
        <v>21</v>
      </c>
      <c r="M11" s="6"/>
      <c r="N11" s="6"/>
      <c r="O11" s="6"/>
      <c r="P11" s="50" t="s">
        <v>308</v>
      </c>
      <c r="Q11" s="13" t="s">
        <v>309</v>
      </c>
      <c r="R11" s="6" t="s">
        <v>22</v>
      </c>
    </row>
    <row r="12" spans="1:18" ht="28.8" x14ac:dyDescent="0.3">
      <c r="B12" s="62" t="s">
        <v>310</v>
      </c>
      <c r="C12" s="13" t="s">
        <v>10</v>
      </c>
      <c r="D12" s="49" t="s">
        <v>311</v>
      </c>
      <c r="E12" s="45">
        <v>6</v>
      </c>
      <c r="F12" s="14">
        <v>832.81</v>
      </c>
      <c r="G12" s="15">
        <v>174.89</v>
      </c>
      <c r="H12" s="14">
        <v>832.81</v>
      </c>
      <c r="I12" s="15">
        <v>174.89</v>
      </c>
      <c r="J12" s="46">
        <v>44084</v>
      </c>
      <c r="K12" s="47" t="s">
        <v>21</v>
      </c>
      <c r="L12" s="47" t="s">
        <v>21</v>
      </c>
      <c r="M12" s="6"/>
      <c r="N12" s="6"/>
      <c r="O12" s="6"/>
      <c r="P12" s="50" t="s">
        <v>312</v>
      </c>
      <c r="Q12" s="13" t="s">
        <v>313</v>
      </c>
      <c r="R12" s="6" t="s">
        <v>22</v>
      </c>
    </row>
    <row r="13" spans="1:18" x14ac:dyDescent="0.3">
      <c r="B13" s="62" t="s">
        <v>314</v>
      </c>
      <c r="C13" s="13" t="s">
        <v>10</v>
      </c>
      <c r="D13" s="49" t="s">
        <v>315</v>
      </c>
      <c r="E13" s="45">
        <v>12</v>
      </c>
      <c r="F13" s="14">
        <v>300</v>
      </c>
      <c r="G13" s="15">
        <v>63</v>
      </c>
      <c r="H13" s="14">
        <v>300</v>
      </c>
      <c r="I13" s="15">
        <v>63</v>
      </c>
      <c r="J13" s="46">
        <v>44083</v>
      </c>
      <c r="K13" s="47" t="s">
        <v>20</v>
      </c>
      <c r="L13" s="47" t="s">
        <v>21</v>
      </c>
      <c r="M13" s="6"/>
      <c r="N13" s="6"/>
      <c r="O13" s="6"/>
      <c r="P13" s="50" t="s">
        <v>316</v>
      </c>
      <c r="Q13" s="13" t="s">
        <v>317</v>
      </c>
      <c r="R13" s="6" t="s">
        <v>22</v>
      </c>
    </row>
    <row r="14" spans="1:18" ht="28.8" x14ac:dyDescent="0.3">
      <c r="B14" s="62" t="s">
        <v>318</v>
      </c>
      <c r="C14" s="13" t="s">
        <v>10</v>
      </c>
      <c r="D14" s="49" t="s">
        <v>319</v>
      </c>
      <c r="E14" s="45">
        <v>12</v>
      </c>
      <c r="F14" s="14">
        <v>1110</v>
      </c>
      <c r="G14" s="15">
        <v>233.1</v>
      </c>
      <c r="H14" s="14">
        <v>1110</v>
      </c>
      <c r="I14" s="15">
        <v>233.1</v>
      </c>
      <c r="J14" s="46">
        <v>44099</v>
      </c>
      <c r="K14" s="47" t="s">
        <v>21</v>
      </c>
      <c r="L14" s="47" t="s">
        <v>21</v>
      </c>
      <c r="M14" s="6"/>
      <c r="N14" s="6"/>
      <c r="O14" s="6"/>
      <c r="P14" s="50" t="s">
        <v>320</v>
      </c>
      <c r="Q14" s="13" t="s">
        <v>321</v>
      </c>
      <c r="R14" s="6" t="s">
        <v>22</v>
      </c>
    </row>
    <row r="15" spans="1:18" x14ac:dyDescent="0.3">
      <c r="B15" s="63" t="s">
        <v>322</v>
      </c>
      <c r="C15" s="39" t="s">
        <v>9</v>
      </c>
      <c r="D15" s="51" t="s">
        <v>323</v>
      </c>
      <c r="E15" s="52">
        <v>1</v>
      </c>
      <c r="F15" s="53">
        <v>155.84297520661156</v>
      </c>
      <c r="G15" s="54">
        <v>32.727024793388424</v>
      </c>
      <c r="H15" s="53">
        <v>155.84297520661156</v>
      </c>
      <c r="I15" s="54">
        <v>32.727024793388424</v>
      </c>
      <c r="J15" s="55">
        <v>44078</v>
      </c>
      <c r="K15" s="77" t="s">
        <v>21</v>
      </c>
      <c r="L15" s="77" t="s">
        <v>21</v>
      </c>
      <c r="M15" s="78"/>
      <c r="N15" s="78"/>
      <c r="O15" s="78"/>
      <c r="P15" s="50" t="s">
        <v>324</v>
      </c>
      <c r="Q15" s="39" t="s">
        <v>325</v>
      </c>
      <c r="R15" s="6" t="s">
        <v>22</v>
      </c>
    </row>
    <row r="16" spans="1:18" ht="28.8" x14ac:dyDescent="0.3">
      <c r="B16" s="62" t="s">
        <v>326</v>
      </c>
      <c r="C16" s="13" t="s">
        <v>9</v>
      </c>
      <c r="D16" s="49" t="s">
        <v>327</v>
      </c>
      <c r="E16" s="45">
        <v>1</v>
      </c>
      <c r="F16" s="14">
        <v>718.53719008264466</v>
      </c>
      <c r="G16" s="15">
        <v>150.89280991735538</v>
      </c>
      <c r="H16" s="14">
        <v>718.53719008264466</v>
      </c>
      <c r="I16" s="15">
        <v>150.89280991735538</v>
      </c>
      <c r="J16" s="46">
        <v>44089</v>
      </c>
      <c r="K16" s="47" t="s">
        <v>21</v>
      </c>
      <c r="L16" s="47" t="s">
        <v>21</v>
      </c>
      <c r="M16" s="6"/>
      <c r="N16" s="6"/>
      <c r="O16" s="6"/>
      <c r="P16" s="50" t="s">
        <v>328</v>
      </c>
      <c r="Q16" s="13" t="s">
        <v>329</v>
      </c>
      <c r="R16" s="6" t="s">
        <v>22</v>
      </c>
    </row>
    <row r="17" spans="2:18" ht="28.8" x14ac:dyDescent="0.3">
      <c r="B17" s="62" t="s">
        <v>330</v>
      </c>
      <c r="C17" s="13" t="s">
        <v>9</v>
      </c>
      <c r="D17" s="49" t="s">
        <v>331</v>
      </c>
      <c r="E17" s="45">
        <v>1</v>
      </c>
      <c r="F17" s="14">
        <v>1852.1983471074379</v>
      </c>
      <c r="G17" s="15">
        <v>388.96165289256197</v>
      </c>
      <c r="H17" s="14">
        <v>1852.1983471074379</v>
      </c>
      <c r="I17" s="15">
        <v>388.96165289256197</v>
      </c>
      <c r="J17" s="46">
        <v>44089</v>
      </c>
      <c r="K17" s="47" t="s">
        <v>20</v>
      </c>
      <c r="L17" s="47" t="s">
        <v>21</v>
      </c>
      <c r="M17" s="6"/>
      <c r="N17" s="6"/>
      <c r="O17" s="6"/>
      <c r="P17" s="50" t="s">
        <v>120</v>
      </c>
      <c r="Q17" s="13" t="s">
        <v>121</v>
      </c>
      <c r="R17" s="6" t="s">
        <v>22</v>
      </c>
    </row>
    <row r="18" spans="2:18" ht="28.8" x14ac:dyDescent="0.3">
      <c r="B18" s="62" t="s">
        <v>332</v>
      </c>
      <c r="C18" s="13" t="s">
        <v>9</v>
      </c>
      <c r="D18" s="49" t="s">
        <v>333</v>
      </c>
      <c r="E18" s="45">
        <v>1</v>
      </c>
      <c r="F18" s="14">
        <v>3609.0000000000005</v>
      </c>
      <c r="G18" s="15">
        <v>757.8900000000001</v>
      </c>
      <c r="H18" s="14">
        <v>3609.0000000000005</v>
      </c>
      <c r="I18" s="15">
        <v>757.8900000000001</v>
      </c>
      <c r="J18" s="46">
        <v>44099</v>
      </c>
      <c r="K18" s="47" t="s">
        <v>20</v>
      </c>
      <c r="L18" s="47" t="s">
        <v>21</v>
      </c>
      <c r="M18" s="6"/>
      <c r="N18" s="6"/>
      <c r="O18" s="6"/>
      <c r="P18" s="50" t="s">
        <v>120</v>
      </c>
      <c r="Q18" s="13" t="s">
        <v>121</v>
      </c>
      <c r="R18" s="6" t="s">
        <v>22</v>
      </c>
    </row>
    <row r="19" spans="2:18" ht="43.2" x14ac:dyDescent="0.3">
      <c r="B19" s="62" t="s">
        <v>334</v>
      </c>
      <c r="C19" s="13" t="s">
        <v>10</v>
      </c>
      <c r="D19" s="49" t="s">
        <v>335</v>
      </c>
      <c r="E19" s="45">
        <v>1</v>
      </c>
      <c r="F19" s="14">
        <v>1166.1983471074379</v>
      </c>
      <c r="G19" s="15">
        <v>244.90165289256197</v>
      </c>
      <c r="H19" s="14">
        <v>1166.1983471074379</v>
      </c>
      <c r="I19" s="15">
        <v>244.90165289256197</v>
      </c>
      <c r="J19" s="46">
        <v>44097</v>
      </c>
      <c r="K19" s="47" t="s">
        <v>21</v>
      </c>
      <c r="L19" s="47" t="s">
        <v>21</v>
      </c>
      <c r="M19" s="6"/>
      <c r="N19" s="6"/>
      <c r="O19" s="6"/>
      <c r="P19" s="50" t="s">
        <v>320</v>
      </c>
      <c r="Q19" s="13" t="s">
        <v>321</v>
      </c>
      <c r="R19" s="6" t="s">
        <v>22</v>
      </c>
    </row>
    <row r="20" spans="2:18" ht="43.2" x14ac:dyDescent="0.3">
      <c r="B20" s="62" t="s">
        <v>336</v>
      </c>
      <c r="C20" s="13" t="s">
        <v>10</v>
      </c>
      <c r="D20" s="49" t="s">
        <v>337</v>
      </c>
      <c r="E20" s="45">
        <v>4</v>
      </c>
      <c r="F20" s="14">
        <v>760</v>
      </c>
      <c r="G20" s="15">
        <v>0</v>
      </c>
      <c r="H20" s="14">
        <v>760</v>
      </c>
      <c r="I20" s="15">
        <v>0</v>
      </c>
      <c r="J20" s="46">
        <v>44091</v>
      </c>
      <c r="K20" s="47" t="s">
        <v>20</v>
      </c>
      <c r="L20" s="47" t="s">
        <v>21</v>
      </c>
      <c r="M20" s="6"/>
      <c r="N20" s="6"/>
      <c r="O20" s="6"/>
      <c r="P20" s="50" t="s">
        <v>338</v>
      </c>
      <c r="Q20" s="13" t="s">
        <v>339</v>
      </c>
      <c r="R20" s="6" t="s">
        <v>22</v>
      </c>
    </row>
    <row r="21" spans="2:18" ht="28.8" x14ac:dyDescent="0.3">
      <c r="B21" s="62" t="s">
        <v>340</v>
      </c>
      <c r="C21" s="13" t="s">
        <v>9</v>
      </c>
      <c r="D21" s="49" t="s">
        <v>341</v>
      </c>
      <c r="E21" s="45">
        <v>1</v>
      </c>
      <c r="F21" s="14">
        <v>14901.5</v>
      </c>
      <c r="G21" s="15">
        <v>3129.32</v>
      </c>
      <c r="H21" s="14">
        <v>14901.5</v>
      </c>
      <c r="I21" s="15">
        <v>3129.32</v>
      </c>
      <c r="J21" s="46">
        <v>44098</v>
      </c>
      <c r="K21" s="47" t="s">
        <v>20</v>
      </c>
      <c r="L21" s="47" t="s">
        <v>21</v>
      </c>
      <c r="M21" s="6"/>
      <c r="N21" s="6"/>
      <c r="O21" s="6"/>
      <c r="P21" s="50" t="s">
        <v>342</v>
      </c>
      <c r="Q21" s="13" t="s">
        <v>343</v>
      </c>
      <c r="R21" s="6" t="s">
        <v>22</v>
      </c>
    </row>
    <row r="22" spans="2:18" ht="28.8" x14ac:dyDescent="0.3">
      <c r="B22" s="62" t="s">
        <v>344</v>
      </c>
      <c r="C22" s="13" t="s">
        <v>10</v>
      </c>
      <c r="D22" s="49" t="s">
        <v>345</v>
      </c>
      <c r="E22" s="45">
        <v>1</v>
      </c>
      <c r="F22" s="14">
        <v>156</v>
      </c>
      <c r="G22" s="15">
        <v>32.76</v>
      </c>
      <c r="H22" s="14">
        <v>156</v>
      </c>
      <c r="I22" s="15">
        <v>32.76</v>
      </c>
      <c r="J22" s="46">
        <v>44089</v>
      </c>
      <c r="K22" s="47" t="s">
        <v>21</v>
      </c>
      <c r="L22" s="47" t="s">
        <v>21</v>
      </c>
      <c r="M22" s="6"/>
      <c r="N22" s="6"/>
      <c r="O22" s="6"/>
      <c r="P22" s="50" t="s">
        <v>51</v>
      </c>
      <c r="Q22" s="13" t="s">
        <v>94</v>
      </c>
      <c r="R22" s="6" t="s">
        <v>22</v>
      </c>
    </row>
    <row r="23" spans="2:18" ht="28.8" x14ac:dyDescent="0.3">
      <c r="B23" s="62" t="s">
        <v>346</v>
      </c>
      <c r="C23" s="13" t="s">
        <v>10</v>
      </c>
      <c r="D23" s="49" t="s">
        <v>347</v>
      </c>
      <c r="E23" s="45">
        <v>1</v>
      </c>
      <c r="F23" s="14">
        <v>413.22</v>
      </c>
      <c r="G23" s="15">
        <v>86.78</v>
      </c>
      <c r="H23" s="14">
        <v>413.22</v>
      </c>
      <c r="I23" s="15">
        <v>86.78</v>
      </c>
      <c r="J23" s="46">
        <v>44089</v>
      </c>
      <c r="K23" s="47" t="s">
        <v>21</v>
      </c>
      <c r="L23" s="47" t="s">
        <v>21</v>
      </c>
      <c r="M23" s="6"/>
      <c r="N23" s="6"/>
      <c r="O23" s="6"/>
      <c r="P23" s="50" t="s">
        <v>348</v>
      </c>
      <c r="Q23" s="13" t="s">
        <v>349</v>
      </c>
      <c r="R23" s="6" t="s">
        <v>22</v>
      </c>
    </row>
    <row r="24" spans="2:18" ht="28.8" x14ac:dyDescent="0.3">
      <c r="B24" s="62" t="s">
        <v>350</v>
      </c>
      <c r="C24" s="13" t="s">
        <v>10</v>
      </c>
      <c r="D24" s="49" t="s">
        <v>351</v>
      </c>
      <c r="E24" s="45">
        <v>1</v>
      </c>
      <c r="F24" s="14">
        <v>1095</v>
      </c>
      <c r="G24" s="15">
        <v>229.95</v>
      </c>
      <c r="H24" s="14">
        <v>1095</v>
      </c>
      <c r="I24" s="15">
        <v>229.95</v>
      </c>
      <c r="J24" s="46">
        <v>44074</v>
      </c>
      <c r="K24" s="47" t="s">
        <v>21</v>
      </c>
      <c r="L24" s="47" t="s">
        <v>21</v>
      </c>
      <c r="M24" s="6"/>
      <c r="N24" s="6"/>
      <c r="O24" s="6"/>
      <c r="P24" s="50" t="s">
        <v>352</v>
      </c>
      <c r="Q24" s="13" t="s">
        <v>353</v>
      </c>
      <c r="R24" s="6" t="s">
        <v>22</v>
      </c>
    </row>
    <row r="25" spans="2:18" ht="28.8" x14ac:dyDescent="0.3">
      <c r="B25" s="62" t="s">
        <v>354</v>
      </c>
      <c r="C25" s="13" t="s">
        <v>10</v>
      </c>
      <c r="D25" s="49" t="s">
        <v>355</v>
      </c>
      <c r="E25" s="45">
        <v>12</v>
      </c>
      <c r="F25" s="14">
        <v>1760.4</v>
      </c>
      <c r="G25" s="15">
        <v>87.25</v>
      </c>
      <c r="H25" s="14">
        <v>1760.4</v>
      </c>
      <c r="I25" s="15">
        <v>87.25</v>
      </c>
      <c r="J25" s="46">
        <v>44090</v>
      </c>
      <c r="K25" s="47" t="s">
        <v>21</v>
      </c>
      <c r="L25" s="47" t="s">
        <v>21</v>
      </c>
      <c r="M25" s="6"/>
      <c r="N25" s="6"/>
      <c r="O25" s="6"/>
      <c r="P25" s="50" t="s">
        <v>197</v>
      </c>
      <c r="Q25" s="13" t="s">
        <v>198</v>
      </c>
      <c r="R25" s="6" t="s">
        <v>22</v>
      </c>
    </row>
    <row r="26" spans="2:18" ht="43.2" x14ac:dyDescent="0.3">
      <c r="B26" s="62" t="s">
        <v>356</v>
      </c>
      <c r="C26" s="13" t="s">
        <v>10</v>
      </c>
      <c r="D26" s="49" t="s">
        <v>357</v>
      </c>
      <c r="E26" s="45">
        <v>1</v>
      </c>
      <c r="F26" s="14">
        <v>387</v>
      </c>
      <c r="G26" s="15">
        <v>81.27</v>
      </c>
      <c r="H26" s="14">
        <v>387</v>
      </c>
      <c r="I26" s="15">
        <v>81.27</v>
      </c>
      <c r="J26" s="46">
        <v>44091</v>
      </c>
      <c r="K26" s="47" t="s">
        <v>20</v>
      </c>
      <c r="L26" s="47" t="s">
        <v>21</v>
      </c>
      <c r="M26" s="6"/>
      <c r="N26" s="6"/>
      <c r="O26" s="6"/>
      <c r="P26" s="50" t="s">
        <v>358</v>
      </c>
      <c r="Q26" s="13" t="s">
        <v>359</v>
      </c>
      <c r="R26" s="6" t="s">
        <v>22</v>
      </c>
    </row>
    <row r="27" spans="2:18" ht="28.8" x14ac:dyDescent="0.3">
      <c r="B27" s="62" t="s">
        <v>360</v>
      </c>
      <c r="C27" s="13" t="s">
        <v>10</v>
      </c>
      <c r="D27" s="49" t="s">
        <v>361</v>
      </c>
      <c r="E27" s="45">
        <v>1</v>
      </c>
      <c r="F27" s="14">
        <v>38</v>
      </c>
      <c r="G27" s="15">
        <v>7.98</v>
      </c>
      <c r="H27" s="14">
        <v>38</v>
      </c>
      <c r="I27" s="15">
        <v>7.98</v>
      </c>
      <c r="J27" s="46">
        <v>44060</v>
      </c>
      <c r="K27" s="47" t="s">
        <v>20</v>
      </c>
      <c r="L27" s="47" t="s">
        <v>21</v>
      </c>
      <c r="M27" s="6"/>
      <c r="N27" s="6"/>
      <c r="O27" s="6"/>
      <c r="P27" s="50" t="s">
        <v>362</v>
      </c>
      <c r="Q27" s="13" t="s">
        <v>363</v>
      </c>
      <c r="R27" s="6" t="s">
        <v>22</v>
      </c>
    </row>
    <row r="28" spans="2:18" x14ac:dyDescent="0.3">
      <c r="B28" s="62" t="s">
        <v>364</v>
      </c>
      <c r="C28" s="13" t="s">
        <v>98</v>
      </c>
      <c r="D28" s="49" t="s">
        <v>365</v>
      </c>
      <c r="E28" s="45">
        <v>12</v>
      </c>
      <c r="F28" s="14">
        <v>1479.34</v>
      </c>
      <c r="G28" s="15">
        <v>310.66139999999996</v>
      </c>
      <c r="H28" s="14">
        <v>1479.34</v>
      </c>
      <c r="I28" s="15">
        <v>310.66139999999996</v>
      </c>
      <c r="J28" s="46">
        <v>44083</v>
      </c>
      <c r="K28" s="47" t="s">
        <v>21</v>
      </c>
      <c r="L28" s="47" t="s">
        <v>21</v>
      </c>
      <c r="M28" s="6"/>
      <c r="N28" s="6"/>
      <c r="O28" s="6"/>
      <c r="P28" s="50" t="s">
        <v>366</v>
      </c>
      <c r="Q28" s="13" t="s">
        <v>367</v>
      </c>
      <c r="R28" s="6" t="s">
        <v>22</v>
      </c>
    </row>
    <row r="29" spans="2:18" ht="28.8" x14ac:dyDescent="0.3">
      <c r="B29" s="62" t="s">
        <v>368</v>
      </c>
      <c r="C29" s="13" t="s">
        <v>98</v>
      </c>
      <c r="D29" s="49" t="s">
        <v>369</v>
      </c>
      <c r="E29" s="45">
        <v>5</v>
      </c>
      <c r="F29" s="14">
        <v>13.27</v>
      </c>
      <c r="G29" s="15">
        <v>0</v>
      </c>
      <c r="H29" s="14">
        <v>13.27</v>
      </c>
      <c r="I29" s="15">
        <v>0</v>
      </c>
      <c r="J29" s="46">
        <v>44088</v>
      </c>
      <c r="K29" s="47" t="s">
        <v>20</v>
      </c>
      <c r="L29" s="47" t="s">
        <v>21</v>
      </c>
      <c r="M29" s="6"/>
      <c r="N29" s="6"/>
      <c r="O29" s="6"/>
      <c r="P29" s="50" t="s">
        <v>370</v>
      </c>
      <c r="Q29" s="13" t="s">
        <v>371</v>
      </c>
      <c r="R29" s="6" t="s">
        <v>22</v>
      </c>
    </row>
    <row r="30" spans="2:18" ht="43.2" x14ac:dyDescent="0.3">
      <c r="B30" s="62" t="s">
        <v>372</v>
      </c>
      <c r="C30" s="13" t="s">
        <v>9</v>
      </c>
      <c r="D30" s="49" t="s">
        <v>373</v>
      </c>
      <c r="E30" s="45">
        <v>1</v>
      </c>
      <c r="F30" s="14">
        <v>388</v>
      </c>
      <c r="G30" s="15">
        <v>81.48</v>
      </c>
      <c r="H30" s="14">
        <v>388</v>
      </c>
      <c r="I30" s="15">
        <v>81.48</v>
      </c>
      <c r="J30" s="46">
        <v>44090</v>
      </c>
      <c r="K30" s="47" t="s">
        <v>20</v>
      </c>
      <c r="L30" s="47" t="s">
        <v>21</v>
      </c>
      <c r="M30" s="6"/>
      <c r="N30" s="6"/>
      <c r="O30" s="6"/>
      <c r="P30" s="50" t="s">
        <v>374</v>
      </c>
      <c r="Q30" s="13" t="s">
        <v>375</v>
      </c>
      <c r="R30" s="6" t="s">
        <v>22</v>
      </c>
    </row>
    <row r="31" spans="2:18" ht="57.6" x14ac:dyDescent="0.3">
      <c r="B31" s="62" t="s">
        <v>376</v>
      </c>
      <c r="C31" s="13" t="s">
        <v>9</v>
      </c>
      <c r="D31" s="49" t="s">
        <v>377</v>
      </c>
      <c r="E31" s="45">
        <v>1</v>
      </c>
      <c r="F31" s="14">
        <v>1992</v>
      </c>
      <c r="G31" s="15">
        <v>418.32</v>
      </c>
      <c r="H31" s="14">
        <v>1992</v>
      </c>
      <c r="I31" s="15">
        <v>418.32</v>
      </c>
      <c r="J31" s="46">
        <v>44092</v>
      </c>
      <c r="K31" s="47" t="s">
        <v>20</v>
      </c>
      <c r="L31" s="47" t="s">
        <v>21</v>
      </c>
      <c r="M31" s="6"/>
      <c r="N31" s="6"/>
      <c r="O31" s="6"/>
      <c r="P31" s="50" t="s">
        <v>378</v>
      </c>
      <c r="Q31" s="13" t="s">
        <v>379</v>
      </c>
      <c r="R31" s="6" t="s">
        <v>22</v>
      </c>
    </row>
    <row r="32" spans="2:18" ht="28.8" x14ac:dyDescent="0.3">
      <c r="B32" s="62" t="s">
        <v>380</v>
      </c>
      <c r="C32" s="13" t="s">
        <v>9</v>
      </c>
      <c r="D32" s="49" t="s">
        <v>381</v>
      </c>
      <c r="E32" s="45">
        <v>1</v>
      </c>
      <c r="F32" s="14">
        <v>97.34</v>
      </c>
      <c r="G32" s="15">
        <v>20.441400000000002</v>
      </c>
      <c r="H32" s="14">
        <v>97.34</v>
      </c>
      <c r="I32" s="15">
        <v>20.441400000000002</v>
      </c>
      <c r="J32" s="46">
        <v>44078</v>
      </c>
      <c r="K32" s="47" t="s">
        <v>20</v>
      </c>
      <c r="L32" s="47" t="s">
        <v>21</v>
      </c>
      <c r="M32" s="6"/>
      <c r="N32" s="6"/>
      <c r="O32" s="6"/>
      <c r="P32" s="50" t="s">
        <v>90</v>
      </c>
      <c r="Q32" s="13" t="s">
        <v>91</v>
      </c>
      <c r="R32" s="6" t="s">
        <v>22</v>
      </c>
    </row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82" fitToHeight="2" orientation="landscape" r:id="rId1"/>
  <headerFooter alignWithMargins="0">
    <oddFooter>&amp;C&amp;"-,Normal"&amp;P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VICEALCALDÍA\CONTRATACIÓN\3 Trimestre\[SEPTIEMBRE 2020 Dación Cuentas CM - VICEALCALDÍA - DEFIN 9 OCT.XLSX]INSTRUCCIONES'!#REF!</xm:f>
          </x14:formula1>
          <xm:sqref>K4:L32</xm:sqref>
        </x14:dataValidation>
        <x14:dataValidation type="list" showErrorMessage="1" error="SE DEBE ELEGIR UN VALOR DE LA LISTA">
          <x14:formula1>
            <xm:f>'O:\Datos Compartidos\DIRECCIÓN GENERAL DE VICEALCALDÍA\CONTRATACIÓN\3 Trimestre\[SEPTIEMBRE 2020 Dación Cuentas CM - VICEALCALDÍA - DEFIN 9 OCT.XLSX]INSTRUCCIONES'!#REF!</xm:f>
          </x14:formula1>
          <xm:sqref>C4:C32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457"/>
  <sheetViews>
    <sheetView showGridLines="0" topLeftCell="B1" zoomScaleNormal="100" workbookViewId="0">
      <selection activeCell="C17" sqref="C17"/>
    </sheetView>
  </sheetViews>
  <sheetFormatPr baseColWidth="10" defaultColWidth="16.33203125" defaultRowHeight="14.4" zeroHeight="1" x14ac:dyDescent="0.3"/>
  <cols>
    <col min="1" max="1" width="10.109375" style="1" hidden="1" customWidth="1"/>
    <col min="2" max="2" width="15.5546875" style="5" customWidth="1"/>
    <col min="3" max="3" width="16.5546875" style="1" customWidth="1"/>
    <col min="4" max="4" width="49.33203125" style="3" customWidth="1"/>
    <col min="5" max="5" width="12.109375" style="1" customWidth="1"/>
    <col min="6" max="6" width="17.109375" style="4" customWidth="1"/>
    <col min="7" max="7" width="12.44140625" style="4" customWidth="1"/>
    <col min="8" max="9" width="15.33203125" style="4" customWidth="1"/>
    <col min="10" max="10" width="18.88671875" style="4" customWidth="1"/>
    <col min="11" max="11" width="10.44140625" style="1" customWidth="1"/>
    <col min="12" max="12" width="12.5546875" style="1" customWidth="1"/>
    <col min="13" max="15" width="13.109375" style="1" hidden="1" customWidth="1"/>
    <col min="16" max="16" width="17.5546875" style="2" customWidth="1"/>
    <col min="17" max="17" width="41.33203125" style="1" customWidth="1"/>
    <col min="18" max="18" width="17.5546875" style="1" customWidth="1"/>
    <col min="19" max="24" width="16.33203125" customWidth="1"/>
  </cols>
  <sheetData>
    <row r="1" spans="1:18" x14ac:dyDescent="0.3">
      <c r="B1" s="8"/>
      <c r="C1" s="7"/>
      <c r="D1" s="85" t="s">
        <v>491</v>
      </c>
      <c r="E1" s="85"/>
      <c r="F1" s="85"/>
      <c r="G1" s="85"/>
      <c r="H1" s="85"/>
      <c r="I1" s="10"/>
      <c r="J1" s="10"/>
      <c r="K1" s="7"/>
      <c r="L1" s="7"/>
      <c r="M1" s="7"/>
      <c r="N1" s="7"/>
      <c r="O1" s="7"/>
      <c r="P1" s="11"/>
      <c r="Q1" s="7"/>
      <c r="R1" s="7"/>
    </row>
    <row r="2" spans="1:18" ht="15" thickBot="1" x14ac:dyDescent="0.35">
      <c r="B2" s="8"/>
      <c r="C2" s="7"/>
      <c r="D2" s="9"/>
      <c r="E2" s="7"/>
      <c r="F2" s="10"/>
      <c r="G2" s="10"/>
      <c r="H2" s="10"/>
      <c r="I2" s="10"/>
      <c r="J2" s="10"/>
      <c r="K2" s="7"/>
      <c r="L2" s="7"/>
      <c r="M2" s="7"/>
      <c r="N2" s="7"/>
      <c r="O2" s="7"/>
      <c r="P2" s="11"/>
      <c r="Q2" s="7"/>
      <c r="R2" s="7"/>
    </row>
    <row r="3" spans="1:18" ht="70.5" customHeight="1" thickBot="1" x14ac:dyDescent="0.35">
      <c r="A3" s="33"/>
      <c r="B3" s="34" t="s">
        <v>2</v>
      </c>
      <c r="C3" s="34" t="s">
        <v>0</v>
      </c>
      <c r="D3" s="34" t="s">
        <v>3</v>
      </c>
      <c r="E3" s="34" t="s">
        <v>12</v>
      </c>
      <c r="F3" s="34" t="s">
        <v>13</v>
      </c>
      <c r="G3" s="34" t="s">
        <v>14</v>
      </c>
      <c r="H3" s="34" t="s">
        <v>4</v>
      </c>
      <c r="I3" s="34" t="s">
        <v>15</v>
      </c>
      <c r="J3" s="128" t="s">
        <v>16</v>
      </c>
      <c r="K3" s="34" t="s">
        <v>6</v>
      </c>
      <c r="L3" s="34" t="s">
        <v>5</v>
      </c>
      <c r="M3" s="36" t="s">
        <v>17</v>
      </c>
      <c r="N3" s="36" t="s">
        <v>18</v>
      </c>
      <c r="O3" s="36" t="s">
        <v>19</v>
      </c>
      <c r="P3" s="34" t="s">
        <v>8</v>
      </c>
      <c r="Q3" s="34" t="s">
        <v>1</v>
      </c>
      <c r="R3" s="34" t="s">
        <v>7</v>
      </c>
    </row>
    <row r="4" spans="1:18" ht="28.8" x14ac:dyDescent="0.3">
      <c r="B4" s="89" t="s">
        <v>383</v>
      </c>
      <c r="C4" s="13" t="s">
        <v>9</v>
      </c>
      <c r="D4" s="89" t="s">
        <v>384</v>
      </c>
      <c r="E4" s="60">
        <v>1</v>
      </c>
      <c r="F4" s="14">
        <f>1031.39/1.21</f>
        <v>852.38842975206626</v>
      </c>
      <c r="G4" s="15">
        <f t="shared" ref="G4" si="0">F4*21%</f>
        <v>179.0015702479339</v>
      </c>
      <c r="H4" s="14">
        <f>1031.39/1.21</f>
        <v>852.38842975206626</v>
      </c>
      <c r="I4" s="15">
        <f t="shared" ref="I4" si="1">H4*21%</f>
        <v>179.0015702479339</v>
      </c>
      <c r="J4" s="90">
        <v>44040</v>
      </c>
      <c r="K4" s="68" t="s">
        <v>21</v>
      </c>
      <c r="L4" s="68" t="s">
        <v>21</v>
      </c>
      <c r="M4" s="13"/>
      <c r="N4" s="13"/>
      <c r="O4" s="13"/>
      <c r="P4" s="89" t="s">
        <v>385</v>
      </c>
      <c r="Q4" s="91" t="s">
        <v>386</v>
      </c>
      <c r="R4" s="106" t="s">
        <v>22</v>
      </c>
    </row>
    <row r="5" spans="1:18" ht="57.6" x14ac:dyDescent="0.3">
      <c r="B5" s="89" t="s">
        <v>387</v>
      </c>
      <c r="C5" s="13" t="s">
        <v>10</v>
      </c>
      <c r="D5" s="89" t="s">
        <v>388</v>
      </c>
      <c r="E5" s="45">
        <v>4</v>
      </c>
      <c r="F5" s="14">
        <v>14665.289256198348</v>
      </c>
      <c r="G5" s="15">
        <v>3079.7107438016528</v>
      </c>
      <c r="H5" s="14">
        <v>14665.289256198348</v>
      </c>
      <c r="I5" s="15">
        <v>3079.7107438016528</v>
      </c>
      <c r="J5" s="46">
        <v>44010</v>
      </c>
      <c r="K5" s="47" t="s">
        <v>20</v>
      </c>
      <c r="L5" s="47" t="s">
        <v>21</v>
      </c>
      <c r="M5" s="6"/>
      <c r="N5" s="6"/>
      <c r="O5" s="6"/>
      <c r="P5" s="89" t="s">
        <v>389</v>
      </c>
      <c r="Q5" s="91" t="s">
        <v>390</v>
      </c>
      <c r="R5" s="32" t="s">
        <v>22</v>
      </c>
    </row>
    <row r="6" spans="1:18" ht="28.8" x14ac:dyDescent="0.3">
      <c r="B6" s="89" t="s">
        <v>391</v>
      </c>
      <c r="C6" s="13" t="s">
        <v>10</v>
      </c>
      <c r="D6" s="89" t="s">
        <v>392</v>
      </c>
      <c r="E6" s="45">
        <v>1</v>
      </c>
      <c r="F6" s="14">
        <v>8677.6859504132226</v>
      </c>
      <c r="G6" s="15">
        <v>1822.3140495867767</v>
      </c>
      <c r="H6" s="14">
        <v>8677.6859504132226</v>
      </c>
      <c r="I6" s="15">
        <v>1822.3140495867767</v>
      </c>
      <c r="J6" s="46">
        <v>44008</v>
      </c>
      <c r="K6" s="47" t="s">
        <v>20</v>
      </c>
      <c r="L6" s="47" t="s">
        <v>21</v>
      </c>
      <c r="M6" s="6"/>
      <c r="N6" s="6"/>
      <c r="O6" s="6"/>
      <c r="P6" s="89" t="s">
        <v>393</v>
      </c>
      <c r="Q6" s="91" t="s">
        <v>394</v>
      </c>
      <c r="R6" s="32" t="s">
        <v>22</v>
      </c>
    </row>
    <row r="7" spans="1:18" ht="28.8" x14ac:dyDescent="0.3">
      <c r="B7" s="89" t="s">
        <v>395</v>
      </c>
      <c r="C7" s="13" t="s">
        <v>9</v>
      </c>
      <c r="D7" s="89" t="s">
        <v>396</v>
      </c>
      <c r="E7" s="45">
        <v>1</v>
      </c>
      <c r="F7" s="14">
        <v>181</v>
      </c>
      <c r="G7" s="15">
        <v>38.01</v>
      </c>
      <c r="H7" s="14">
        <v>181</v>
      </c>
      <c r="I7" s="15">
        <v>38.01</v>
      </c>
      <c r="J7" s="46">
        <v>44013</v>
      </c>
      <c r="K7" s="47" t="s">
        <v>21</v>
      </c>
      <c r="L7" s="47" t="s">
        <v>21</v>
      </c>
      <c r="M7" s="6"/>
      <c r="N7" s="6"/>
      <c r="O7" s="6"/>
      <c r="P7" s="89" t="s">
        <v>397</v>
      </c>
      <c r="Q7" s="91" t="s">
        <v>398</v>
      </c>
      <c r="R7" s="32" t="s">
        <v>22</v>
      </c>
    </row>
    <row r="8" spans="1:18" ht="28.8" x14ac:dyDescent="0.3">
      <c r="B8" s="89" t="s">
        <v>399</v>
      </c>
      <c r="C8" s="13" t="s">
        <v>10</v>
      </c>
      <c r="D8" s="89" t="s">
        <v>400</v>
      </c>
      <c r="E8" s="45">
        <v>1</v>
      </c>
      <c r="F8" s="14">
        <v>881.38842975206614</v>
      </c>
      <c r="G8" s="15">
        <v>185.09157024793387</v>
      </c>
      <c r="H8" s="14">
        <v>881.38842975206614</v>
      </c>
      <c r="I8" s="15">
        <v>185.09157024793387</v>
      </c>
      <c r="J8" s="46">
        <v>44040</v>
      </c>
      <c r="K8" s="47" t="s">
        <v>21</v>
      </c>
      <c r="L8" s="47" t="s">
        <v>21</v>
      </c>
      <c r="M8" s="6"/>
      <c r="N8" s="6"/>
      <c r="O8" s="6"/>
      <c r="P8" s="89" t="s">
        <v>385</v>
      </c>
      <c r="Q8" s="91" t="s">
        <v>401</v>
      </c>
      <c r="R8" s="32" t="s">
        <v>22</v>
      </c>
    </row>
    <row r="9" spans="1:18" ht="43.2" x14ac:dyDescent="0.3">
      <c r="B9" s="89" t="s">
        <v>402</v>
      </c>
      <c r="C9" s="13" t="s">
        <v>9</v>
      </c>
      <c r="D9" s="89" t="s">
        <v>403</v>
      </c>
      <c r="E9" s="45">
        <v>1</v>
      </c>
      <c r="F9" s="14">
        <v>29.000000000000004</v>
      </c>
      <c r="G9" s="15">
        <v>6.0900000000000007</v>
      </c>
      <c r="H9" s="14">
        <v>29.000000000000004</v>
      </c>
      <c r="I9" s="15">
        <v>6.0900000000000007</v>
      </c>
      <c r="J9" s="46">
        <v>44021</v>
      </c>
      <c r="K9" s="47" t="s">
        <v>21</v>
      </c>
      <c r="L9" s="47" t="s">
        <v>21</v>
      </c>
      <c r="M9" s="6"/>
      <c r="N9" s="6"/>
      <c r="O9" s="6"/>
      <c r="P9" s="89" t="s">
        <v>385</v>
      </c>
      <c r="Q9" s="91" t="s">
        <v>401</v>
      </c>
      <c r="R9" s="32" t="s">
        <v>22</v>
      </c>
    </row>
    <row r="10" spans="1:18" ht="28.8" x14ac:dyDescent="0.3">
      <c r="B10" s="89" t="s">
        <v>404</v>
      </c>
      <c r="C10" s="13" t="s">
        <v>9</v>
      </c>
      <c r="D10" s="89" t="s">
        <v>405</v>
      </c>
      <c r="E10" s="45">
        <v>1</v>
      </c>
      <c r="F10" s="14">
        <v>125</v>
      </c>
      <c r="G10" s="15">
        <v>26.25</v>
      </c>
      <c r="H10" s="14">
        <v>125</v>
      </c>
      <c r="I10" s="15">
        <v>26.25</v>
      </c>
      <c r="J10" s="46">
        <v>44021</v>
      </c>
      <c r="K10" s="47" t="s">
        <v>20</v>
      </c>
      <c r="L10" s="47" t="s">
        <v>21</v>
      </c>
      <c r="M10" s="6"/>
      <c r="N10" s="6"/>
      <c r="O10" s="6"/>
      <c r="P10" s="89" t="s">
        <v>107</v>
      </c>
      <c r="Q10" s="91" t="s">
        <v>108</v>
      </c>
      <c r="R10" s="32" t="s">
        <v>22</v>
      </c>
    </row>
    <row r="11" spans="1:18" ht="43.2" x14ac:dyDescent="0.3">
      <c r="B11" s="89" t="s">
        <v>406</v>
      </c>
      <c r="C11" s="13" t="s">
        <v>10</v>
      </c>
      <c r="D11" s="89" t="s">
        <v>407</v>
      </c>
      <c r="E11" s="45">
        <v>1</v>
      </c>
      <c r="F11" s="14">
        <v>2100</v>
      </c>
      <c r="G11" s="15">
        <v>441</v>
      </c>
      <c r="H11" s="14">
        <v>2100</v>
      </c>
      <c r="I11" s="15">
        <v>441</v>
      </c>
      <c r="J11" s="46">
        <v>44020</v>
      </c>
      <c r="K11" s="47" t="s">
        <v>20</v>
      </c>
      <c r="L11" s="47" t="s">
        <v>21</v>
      </c>
      <c r="M11" s="6"/>
      <c r="N11" s="6"/>
      <c r="O11" s="6"/>
      <c r="P11" s="89" t="s">
        <v>408</v>
      </c>
      <c r="Q11" s="91" t="s">
        <v>409</v>
      </c>
      <c r="R11" s="32" t="s">
        <v>22</v>
      </c>
    </row>
    <row r="12" spans="1:18" ht="43.2" x14ac:dyDescent="0.3">
      <c r="B12" s="89" t="s">
        <v>410</v>
      </c>
      <c r="C12" s="13" t="s">
        <v>10</v>
      </c>
      <c r="D12" s="89" t="s">
        <v>411</v>
      </c>
      <c r="E12" s="45">
        <v>1</v>
      </c>
      <c r="F12" s="14">
        <v>3499.9008264462814</v>
      </c>
      <c r="G12" s="15">
        <v>734.97917355371908</v>
      </c>
      <c r="H12" s="14">
        <v>3499.9008264462814</v>
      </c>
      <c r="I12" s="15">
        <v>734.97917355371908</v>
      </c>
      <c r="J12" s="46">
        <v>44027</v>
      </c>
      <c r="K12" s="47" t="s">
        <v>20</v>
      </c>
      <c r="L12" s="47" t="s">
        <v>21</v>
      </c>
      <c r="M12" s="6"/>
      <c r="N12" s="6"/>
      <c r="O12" s="6"/>
      <c r="P12" s="89" t="s">
        <v>412</v>
      </c>
      <c r="Q12" s="91" t="s">
        <v>413</v>
      </c>
      <c r="R12" s="32" t="s">
        <v>22</v>
      </c>
    </row>
    <row r="13" spans="1:18" ht="57.6" x14ac:dyDescent="0.3">
      <c r="B13" s="89" t="s">
        <v>414</v>
      </c>
      <c r="C13" s="13" t="s">
        <v>10</v>
      </c>
      <c r="D13" s="92" t="s">
        <v>415</v>
      </c>
      <c r="E13" s="45">
        <v>1</v>
      </c>
      <c r="F13" s="14">
        <v>1860</v>
      </c>
      <c r="G13" s="15">
        <v>390.59999999999991</v>
      </c>
      <c r="H13" s="14">
        <v>1860</v>
      </c>
      <c r="I13" s="15">
        <v>390.59999999999991</v>
      </c>
      <c r="J13" s="46">
        <v>44020</v>
      </c>
      <c r="K13" s="47" t="s">
        <v>20</v>
      </c>
      <c r="L13" s="47" t="s">
        <v>21</v>
      </c>
      <c r="M13" s="6"/>
      <c r="N13" s="6"/>
      <c r="O13" s="6"/>
      <c r="P13" s="89" t="s">
        <v>416</v>
      </c>
      <c r="Q13" s="91" t="s">
        <v>417</v>
      </c>
      <c r="R13" s="32" t="s">
        <v>22</v>
      </c>
    </row>
    <row r="14" spans="1:18" ht="28.8" x14ac:dyDescent="0.3">
      <c r="B14" s="89" t="s">
        <v>418</v>
      </c>
      <c r="C14" s="13" t="s">
        <v>9</v>
      </c>
      <c r="D14" s="89" t="s">
        <v>419</v>
      </c>
      <c r="E14" s="45">
        <v>1</v>
      </c>
      <c r="F14" s="14">
        <v>4980</v>
      </c>
      <c r="G14" s="15">
        <v>1045.8000000000002</v>
      </c>
      <c r="H14" s="14">
        <v>4980</v>
      </c>
      <c r="I14" s="15">
        <v>1045.8000000000002</v>
      </c>
      <c r="J14" s="46">
        <v>44020</v>
      </c>
      <c r="K14" s="47" t="s">
        <v>20</v>
      </c>
      <c r="L14" s="47" t="s">
        <v>21</v>
      </c>
      <c r="M14" s="6"/>
      <c r="N14" s="6"/>
      <c r="O14" s="6"/>
      <c r="P14" s="89" t="s">
        <v>101</v>
      </c>
      <c r="Q14" s="91" t="s">
        <v>102</v>
      </c>
      <c r="R14" s="32" t="s">
        <v>22</v>
      </c>
    </row>
    <row r="15" spans="1:18" ht="28.8" x14ac:dyDescent="0.3">
      <c r="B15" s="89" t="s">
        <v>420</v>
      </c>
      <c r="C15" s="13" t="s">
        <v>10</v>
      </c>
      <c r="D15" s="89" t="s">
        <v>421</v>
      </c>
      <c r="E15" s="45">
        <v>1</v>
      </c>
      <c r="F15" s="14">
        <v>2775</v>
      </c>
      <c r="G15" s="15">
        <v>582.75</v>
      </c>
      <c r="H15" s="14">
        <v>2775</v>
      </c>
      <c r="I15" s="15">
        <v>582.75</v>
      </c>
      <c r="J15" s="46">
        <v>44026</v>
      </c>
      <c r="K15" s="47" t="s">
        <v>20</v>
      </c>
      <c r="L15" s="47" t="s">
        <v>21</v>
      </c>
      <c r="M15" s="6"/>
      <c r="N15" s="6"/>
      <c r="O15" s="6"/>
      <c r="P15" s="89" t="s">
        <v>29</v>
      </c>
      <c r="Q15" s="91" t="s">
        <v>30</v>
      </c>
      <c r="R15" s="32" t="s">
        <v>22</v>
      </c>
    </row>
    <row r="16" spans="1:18" ht="57.6" x14ac:dyDescent="0.3">
      <c r="B16" s="89" t="s">
        <v>422</v>
      </c>
      <c r="C16" s="13" t="s">
        <v>10</v>
      </c>
      <c r="D16" s="92" t="s">
        <v>423</v>
      </c>
      <c r="E16" s="45">
        <v>1</v>
      </c>
      <c r="F16" s="14">
        <v>1950</v>
      </c>
      <c r="G16" s="15">
        <v>409.5</v>
      </c>
      <c r="H16" s="14">
        <v>1950</v>
      </c>
      <c r="I16" s="15">
        <v>409.5</v>
      </c>
      <c r="J16" s="46">
        <v>44022</v>
      </c>
      <c r="K16" s="47" t="s">
        <v>20</v>
      </c>
      <c r="L16" s="47" t="s">
        <v>21</v>
      </c>
      <c r="M16" s="6"/>
      <c r="N16" s="6"/>
      <c r="O16" s="6"/>
      <c r="P16" s="89" t="s">
        <v>416</v>
      </c>
      <c r="Q16" s="91" t="s">
        <v>417</v>
      </c>
      <c r="R16" s="32" t="s">
        <v>22</v>
      </c>
    </row>
    <row r="17" spans="2:18" ht="28.8" x14ac:dyDescent="0.3">
      <c r="B17" s="89" t="s">
        <v>424</v>
      </c>
      <c r="C17" s="13" t="s">
        <v>9</v>
      </c>
      <c r="D17" s="89" t="s">
        <v>425</v>
      </c>
      <c r="E17" s="45">
        <v>1</v>
      </c>
      <c r="F17" s="14">
        <v>414</v>
      </c>
      <c r="G17" s="15">
        <v>86.94</v>
      </c>
      <c r="H17" s="14">
        <v>414</v>
      </c>
      <c r="I17" s="15">
        <v>86.94</v>
      </c>
      <c r="J17" s="46">
        <v>44011</v>
      </c>
      <c r="K17" s="47" t="s">
        <v>20</v>
      </c>
      <c r="L17" s="47" t="s">
        <v>21</v>
      </c>
      <c r="M17" s="6"/>
      <c r="N17" s="6"/>
      <c r="O17" s="6"/>
      <c r="P17" s="89" t="s">
        <v>68</v>
      </c>
      <c r="Q17" s="91" t="s">
        <v>426</v>
      </c>
      <c r="R17" s="32" t="s">
        <v>22</v>
      </c>
    </row>
    <row r="18" spans="2:18" ht="43.2" x14ac:dyDescent="0.3">
      <c r="B18" s="89" t="s">
        <v>427</v>
      </c>
      <c r="C18" s="13" t="s">
        <v>10</v>
      </c>
      <c r="D18" s="92" t="s">
        <v>428</v>
      </c>
      <c r="E18" s="45">
        <v>1</v>
      </c>
      <c r="F18" s="14">
        <v>1140.818181818182</v>
      </c>
      <c r="G18" s="15">
        <v>239.57181818181812</v>
      </c>
      <c r="H18" s="14">
        <v>1140.818181818182</v>
      </c>
      <c r="I18" s="15">
        <v>239.57181818181812</v>
      </c>
      <c r="J18" s="46">
        <v>44019</v>
      </c>
      <c r="K18" s="47" t="s">
        <v>20</v>
      </c>
      <c r="L18" s="47" t="s">
        <v>21</v>
      </c>
      <c r="M18" s="6"/>
      <c r="N18" s="6"/>
      <c r="O18" s="6"/>
      <c r="P18" s="89" t="s">
        <v>64</v>
      </c>
      <c r="Q18" s="91" t="s">
        <v>65</v>
      </c>
      <c r="R18" s="32" t="s">
        <v>22</v>
      </c>
    </row>
    <row r="19" spans="2:18" ht="28.8" x14ac:dyDescent="0.3">
      <c r="B19" s="89" t="s">
        <v>429</v>
      </c>
      <c r="C19" s="13" t="s">
        <v>10</v>
      </c>
      <c r="D19" s="89" t="s">
        <v>430</v>
      </c>
      <c r="E19" s="45">
        <v>1</v>
      </c>
      <c r="F19" s="14">
        <v>1447.297520661157</v>
      </c>
      <c r="G19" s="15">
        <v>303.932479338843</v>
      </c>
      <c r="H19" s="14">
        <v>1447.297520661157</v>
      </c>
      <c r="I19" s="15">
        <v>303.932479338843</v>
      </c>
      <c r="J19" s="46">
        <v>44019</v>
      </c>
      <c r="K19" s="47" t="s">
        <v>20</v>
      </c>
      <c r="L19" s="47" t="s">
        <v>21</v>
      </c>
      <c r="M19" s="6"/>
      <c r="N19" s="6"/>
      <c r="O19" s="6"/>
      <c r="P19" s="89" t="s">
        <v>64</v>
      </c>
      <c r="Q19" s="91" t="s">
        <v>65</v>
      </c>
      <c r="R19" s="32" t="s">
        <v>22</v>
      </c>
    </row>
    <row r="20" spans="2:18" ht="43.8" thickBot="1" x14ac:dyDescent="0.35">
      <c r="B20" s="92" t="s">
        <v>431</v>
      </c>
      <c r="C20" s="40" t="s">
        <v>11</v>
      </c>
      <c r="D20" s="92" t="s">
        <v>432</v>
      </c>
      <c r="E20" s="131">
        <v>1</v>
      </c>
      <c r="F20" s="14">
        <v>1390</v>
      </c>
      <c r="G20" s="15">
        <v>291.89999999999998</v>
      </c>
      <c r="H20" s="14">
        <v>1390</v>
      </c>
      <c r="I20" s="15">
        <v>291.89999999999998</v>
      </c>
      <c r="J20" s="46">
        <v>44016</v>
      </c>
      <c r="K20" s="47" t="s">
        <v>20</v>
      </c>
      <c r="L20" s="47" t="s">
        <v>21</v>
      </c>
      <c r="M20" s="94" t="s">
        <v>412</v>
      </c>
      <c r="N20" s="95" t="s">
        <v>413</v>
      </c>
      <c r="O20" s="93" t="s">
        <v>433</v>
      </c>
      <c r="P20" s="89" t="s">
        <v>412</v>
      </c>
      <c r="Q20" s="91" t="s">
        <v>413</v>
      </c>
      <c r="R20" s="32" t="s">
        <v>22</v>
      </c>
    </row>
    <row r="21" spans="2:18" ht="28.8" x14ac:dyDescent="0.3">
      <c r="B21" s="89" t="s">
        <v>434</v>
      </c>
      <c r="C21" s="13" t="s">
        <v>10</v>
      </c>
      <c r="D21" s="89" t="s">
        <v>435</v>
      </c>
      <c r="E21" s="45">
        <v>1</v>
      </c>
      <c r="F21" s="14">
        <v>279</v>
      </c>
      <c r="G21" s="15">
        <v>58.589999999999975</v>
      </c>
      <c r="H21" s="14">
        <v>279</v>
      </c>
      <c r="I21" s="15">
        <v>58.589999999999975</v>
      </c>
      <c r="J21" s="46">
        <v>44020</v>
      </c>
      <c r="K21" s="47" t="s">
        <v>20</v>
      </c>
      <c r="L21" s="47" t="s">
        <v>21</v>
      </c>
      <c r="M21" s="6"/>
      <c r="N21" s="6"/>
      <c r="O21" s="6"/>
      <c r="P21" s="89" t="s">
        <v>436</v>
      </c>
      <c r="Q21" s="91" t="s">
        <v>437</v>
      </c>
      <c r="R21" s="32" t="s">
        <v>22</v>
      </c>
    </row>
    <row r="22" spans="2:18" ht="28.8" x14ac:dyDescent="0.3">
      <c r="B22" s="89" t="s">
        <v>438</v>
      </c>
      <c r="C22" s="13" t="s">
        <v>10</v>
      </c>
      <c r="D22" s="89" t="s">
        <v>439</v>
      </c>
      <c r="E22" s="45">
        <v>1</v>
      </c>
      <c r="F22" s="14">
        <v>796</v>
      </c>
      <c r="G22" s="15">
        <v>167.15999999999997</v>
      </c>
      <c r="H22" s="14">
        <v>796</v>
      </c>
      <c r="I22" s="15">
        <v>167.15999999999997</v>
      </c>
      <c r="J22" s="46">
        <v>44020</v>
      </c>
      <c r="K22" s="47" t="s">
        <v>20</v>
      </c>
      <c r="L22" s="47" t="s">
        <v>21</v>
      </c>
      <c r="M22" s="6"/>
      <c r="N22" s="6"/>
      <c r="O22" s="6"/>
      <c r="P22" s="89" t="s">
        <v>436</v>
      </c>
      <c r="Q22" s="91" t="s">
        <v>437</v>
      </c>
      <c r="R22" s="32" t="s">
        <v>22</v>
      </c>
    </row>
    <row r="23" spans="2:18" ht="43.2" x14ac:dyDescent="0.3">
      <c r="B23" s="89" t="s">
        <v>440</v>
      </c>
      <c r="C23" s="13" t="s">
        <v>9</v>
      </c>
      <c r="D23" s="89" t="s">
        <v>441</v>
      </c>
      <c r="E23" s="45">
        <v>1</v>
      </c>
      <c r="F23" s="14">
        <v>268.19008264462809</v>
      </c>
      <c r="G23" s="15">
        <v>56.319917355371899</v>
      </c>
      <c r="H23" s="14">
        <v>268.19008264462809</v>
      </c>
      <c r="I23" s="15">
        <v>56.319917355371899</v>
      </c>
      <c r="J23" s="46">
        <v>44027</v>
      </c>
      <c r="K23" s="47" t="s">
        <v>20</v>
      </c>
      <c r="L23" s="47" t="s">
        <v>21</v>
      </c>
      <c r="M23" s="6"/>
      <c r="N23" s="6"/>
      <c r="O23" s="6"/>
      <c r="P23" s="89" t="s">
        <v>49</v>
      </c>
      <c r="Q23" s="91" t="s">
        <v>50</v>
      </c>
      <c r="R23" s="32" t="s">
        <v>22</v>
      </c>
    </row>
    <row r="24" spans="2:18" ht="29.4" thickBot="1" x14ac:dyDescent="0.35">
      <c r="B24" s="92" t="s">
        <v>442</v>
      </c>
      <c r="C24" s="40" t="s">
        <v>10</v>
      </c>
      <c r="D24" s="92" t="s">
        <v>443</v>
      </c>
      <c r="E24" s="132">
        <v>1</v>
      </c>
      <c r="F24" s="134">
        <v>180</v>
      </c>
      <c r="G24" s="133">
        <v>37.799999999999997</v>
      </c>
      <c r="H24" s="134">
        <v>180</v>
      </c>
      <c r="I24" s="15">
        <v>37.799999999999997</v>
      </c>
      <c r="J24" s="112">
        <v>44014</v>
      </c>
      <c r="K24" s="89" t="s">
        <v>444</v>
      </c>
      <c r="L24" s="89" t="s">
        <v>445</v>
      </c>
      <c r="M24" s="95" t="s">
        <v>49</v>
      </c>
      <c r="N24" s="95" t="s">
        <v>50</v>
      </c>
      <c r="O24" s="6"/>
      <c r="P24" s="89" t="s">
        <v>49</v>
      </c>
      <c r="Q24" s="91" t="s">
        <v>50</v>
      </c>
      <c r="R24" s="32" t="s">
        <v>22</v>
      </c>
    </row>
    <row r="25" spans="2:18" ht="43.2" x14ac:dyDescent="0.3">
      <c r="B25" s="89" t="s">
        <v>446</v>
      </c>
      <c r="C25" s="13" t="s">
        <v>9</v>
      </c>
      <c r="D25" s="89" t="s">
        <v>447</v>
      </c>
      <c r="E25" s="45">
        <v>1</v>
      </c>
      <c r="F25" s="27">
        <v>490.72727272727269</v>
      </c>
      <c r="G25" s="28">
        <v>103.05272727272728</v>
      </c>
      <c r="H25" s="27">
        <v>490.72727272727269</v>
      </c>
      <c r="I25" s="28">
        <v>103.05272727272728</v>
      </c>
      <c r="J25" s="135">
        <v>44019</v>
      </c>
      <c r="K25" s="47" t="s">
        <v>20</v>
      </c>
      <c r="L25" s="47" t="s">
        <v>21</v>
      </c>
      <c r="M25" s="6"/>
      <c r="N25" s="6"/>
      <c r="O25" s="6"/>
      <c r="P25" s="89" t="s">
        <v>41</v>
      </c>
      <c r="Q25" s="91" t="s">
        <v>448</v>
      </c>
      <c r="R25" s="32" t="s">
        <v>22</v>
      </c>
    </row>
    <row r="26" spans="2:18" ht="28.8" x14ac:dyDescent="0.3">
      <c r="B26" s="89" t="s">
        <v>449</v>
      </c>
      <c r="C26" s="13" t="s">
        <v>9</v>
      </c>
      <c r="D26" s="89" t="s">
        <v>450</v>
      </c>
      <c r="E26" s="45">
        <v>1</v>
      </c>
      <c r="F26" s="14">
        <v>31.603305785123968</v>
      </c>
      <c r="G26" s="15">
        <v>6.6366942148760337</v>
      </c>
      <c r="H26" s="14">
        <v>31.603305785123968</v>
      </c>
      <c r="I26" s="15">
        <v>6.6366942148760337</v>
      </c>
      <c r="J26" s="46">
        <v>44019</v>
      </c>
      <c r="K26" s="47" t="s">
        <v>21</v>
      </c>
      <c r="L26" s="47" t="s">
        <v>21</v>
      </c>
      <c r="M26" s="6"/>
      <c r="N26" s="6"/>
      <c r="O26" s="6"/>
      <c r="P26" s="89" t="s">
        <v>47</v>
      </c>
      <c r="Q26" s="91" t="s">
        <v>48</v>
      </c>
      <c r="R26" s="32" t="s">
        <v>22</v>
      </c>
    </row>
    <row r="27" spans="2:18" ht="28.8" x14ac:dyDescent="0.3">
      <c r="B27" s="89" t="s">
        <v>451</v>
      </c>
      <c r="C27" s="13" t="s">
        <v>9</v>
      </c>
      <c r="D27" s="89" t="s">
        <v>452</v>
      </c>
      <c r="E27" s="45">
        <v>1</v>
      </c>
      <c r="F27" s="14">
        <v>391.52892561983469</v>
      </c>
      <c r="G27" s="15">
        <v>82.221074380165305</v>
      </c>
      <c r="H27" s="14">
        <v>391.52892561983469</v>
      </c>
      <c r="I27" s="15">
        <v>82.221074380165305</v>
      </c>
      <c r="J27" s="46">
        <v>44019</v>
      </c>
      <c r="K27" s="47" t="s">
        <v>20</v>
      </c>
      <c r="L27" s="47" t="s">
        <v>21</v>
      </c>
      <c r="M27" s="6"/>
      <c r="N27" s="6"/>
      <c r="O27" s="6"/>
      <c r="P27" s="89" t="s">
        <v>453</v>
      </c>
      <c r="Q27" s="91" t="s">
        <v>454</v>
      </c>
      <c r="R27" s="32" t="s">
        <v>22</v>
      </c>
    </row>
    <row r="28" spans="2:18" x14ac:dyDescent="0.3">
      <c r="B28" s="89" t="s">
        <v>455</v>
      </c>
      <c r="C28" s="13" t="s">
        <v>10</v>
      </c>
      <c r="D28" s="89" t="s">
        <v>456</v>
      </c>
      <c r="E28" s="45">
        <v>1</v>
      </c>
      <c r="F28" s="14">
        <v>775</v>
      </c>
      <c r="G28" s="15">
        <v>162.75</v>
      </c>
      <c r="H28" s="14">
        <v>775</v>
      </c>
      <c r="I28" s="15">
        <v>162.75</v>
      </c>
      <c r="J28" s="46">
        <v>44022</v>
      </c>
      <c r="K28" s="47" t="s">
        <v>21</v>
      </c>
      <c r="L28" s="47" t="s">
        <v>21</v>
      </c>
      <c r="M28" s="6"/>
      <c r="N28" s="6"/>
      <c r="O28" s="6"/>
      <c r="P28" s="89" t="s">
        <v>457</v>
      </c>
      <c r="Q28" s="91" t="s">
        <v>458</v>
      </c>
      <c r="R28" s="32" t="s">
        <v>22</v>
      </c>
    </row>
    <row r="29" spans="2:18" x14ac:dyDescent="0.3">
      <c r="B29" s="89" t="s">
        <v>459</v>
      </c>
      <c r="C29" s="13" t="s">
        <v>11</v>
      </c>
      <c r="D29" s="89" t="s">
        <v>460</v>
      </c>
      <c r="E29" s="45">
        <v>1</v>
      </c>
      <c r="F29" s="14">
        <v>3512.0000000000005</v>
      </c>
      <c r="G29" s="15">
        <v>737.52</v>
      </c>
      <c r="H29" s="14">
        <v>3512.0000000000005</v>
      </c>
      <c r="I29" s="15">
        <v>737.52</v>
      </c>
      <c r="J29" s="46">
        <v>44036</v>
      </c>
      <c r="K29" s="47" t="s">
        <v>20</v>
      </c>
      <c r="L29" s="47" t="s">
        <v>20</v>
      </c>
      <c r="M29" s="129"/>
      <c r="N29" s="129"/>
      <c r="O29" s="129"/>
      <c r="P29" s="89" t="s">
        <v>83</v>
      </c>
      <c r="Q29" s="91" t="s">
        <v>84</v>
      </c>
      <c r="R29" s="32" t="s">
        <v>22</v>
      </c>
    </row>
    <row r="30" spans="2:18" ht="43.2" x14ac:dyDescent="0.3">
      <c r="B30" s="89" t="s">
        <v>461</v>
      </c>
      <c r="C30" s="13" t="s">
        <v>10</v>
      </c>
      <c r="D30" s="89" t="s">
        <v>462</v>
      </c>
      <c r="E30" s="45">
        <v>1</v>
      </c>
      <c r="F30" s="14">
        <v>7600</v>
      </c>
      <c r="G30" s="15">
        <v>1596</v>
      </c>
      <c r="H30" s="14">
        <v>7600</v>
      </c>
      <c r="I30" s="15">
        <v>1596</v>
      </c>
      <c r="J30" s="46">
        <v>44019</v>
      </c>
      <c r="K30" s="47" t="s">
        <v>20</v>
      </c>
      <c r="L30" s="47" t="s">
        <v>21</v>
      </c>
      <c r="M30" s="129"/>
      <c r="N30" s="129"/>
      <c r="O30" s="129"/>
      <c r="P30" s="89" t="s">
        <v>463</v>
      </c>
      <c r="Q30" s="91" t="s">
        <v>464</v>
      </c>
      <c r="R30" s="32" t="s">
        <v>22</v>
      </c>
    </row>
    <row r="31" spans="2:18" ht="28.8" x14ac:dyDescent="0.3">
      <c r="B31" s="89" t="s">
        <v>465</v>
      </c>
      <c r="C31" s="13" t="s">
        <v>10</v>
      </c>
      <c r="D31" s="89" t="s">
        <v>466</v>
      </c>
      <c r="E31" s="45">
        <v>1</v>
      </c>
      <c r="F31" s="14">
        <v>2457.8595041322315</v>
      </c>
      <c r="G31" s="15">
        <v>516.15049586776877</v>
      </c>
      <c r="H31" s="14">
        <v>2457.8595041322315</v>
      </c>
      <c r="I31" s="15">
        <v>516.15049586776877</v>
      </c>
      <c r="J31" s="46">
        <v>44036</v>
      </c>
      <c r="K31" s="47" t="s">
        <v>20</v>
      </c>
      <c r="L31" s="47" t="s">
        <v>21</v>
      </c>
      <c r="M31" s="129"/>
      <c r="N31" s="129"/>
      <c r="O31" s="129"/>
      <c r="P31" s="89" t="s">
        <v>467</v>
      </c>
      <c r="Q31" s="91" t="s">
        <v>468</v>
      </c>
      <c r="R31" s="32" t="s">
        <v>22</v>
      </c>
    </row>
    <row r="32" spans="2:18" ht="28.8" x14ac:dyDescent="0.3">
      <c r="B32" s="89" t="s">
        <v>469</v>
      </c>
      <c r="C32" s="13" t="s">
        <v>11</v>
      </c>
      <c r="D32" s="89" t="s">
        <v>470</v>
      </c>
      <c r="E32" s="45">
        <v>1</v>
      </c>
      <c r="F32" s="14">
        <v>22295.066115702481</v>
      </c>
      <c r="G32" s="15">
        <v>4681.9638842975182</v>
      </c>
      <c r="H32" s="14">
        <v>22295.066115702481</v>
      </c>
      <c r="I32" s="15">
        <v>4681.9638842975182</v>
      </c>
      <c r="J32" s="46">
        <v>44036</v>
      </c>
      <c r="K32" s="47" t="s">
        <v>20</v>
      </c>
      <c r="L32" s="47" t="s">
        <v>20</v>
      </c>
      <c r="M32" s="129"/>
      <c r="N32" s="129"/>
      <c r="O32" s="129"/>
      <c r="P32" s="89" t="s">
        <v>99</v>
      </c>
      <c r="Q32" s="91" t="s">
        <v>471</v>
      </c>
      <c r="R32" s="32" t="s">
        <v>22</v>
      </c>
    </row>
    <row r="33" spans="2:18" ht="28.8" x14ac:dyDescent="0.3">
      <c r="B33" s="89" t="s">
        <v>472</v>
      </c>
      <c r="C33" s="13" t="s">
        <v>11</v>
      </c>
      <c r="D33" s="89" t="s">
        <v>473</v>
      </c>
      <c r="E33" s="45">
        <v>1</v>
      </c>
      <c r="F33" s="14">
        <v>11861.743801652892</v>
      </c>
      <c r="G33" s="15">
        <v>2490.9661983471069</v>
      </c>
      <c r="H33" s="14">
        <v>11861.743801652892</v>
      </c>
      <c r="I33" s="15">
        <v>2490.9661983471069</v>
      </c>
      <c r="J33" s="46">
        <v>44036</v>
      </c>
      <c r="K33" s="47" t="s">
        <v>20</v>
      </c>
      <c r="L33" s="47" t="s">
        <v>21</v>
      </c>
      <c r="M33" s="129"/>
      <c r="N33" s="129"/>
      <c r="O33" s="129"/>
      <c r="P33" s="89" t="s">
        <v>99</v>
      </c>
      <c r="Q33" s="91" t="s">
        <v>471</v>
      </c>
      <c r="R33" s="32" t="s">
        <v>22</v>
      </c>
    </row>
    <row r="34" spans="2:18" ht="28.8" x14ac:dyDescent="0.3">
      <c r="B34" s="89" t="s">
        <v>474</v>
      </c>
      <c r="C34" s="13" t="s">
        <v>11</v>
      </c>
      <c r="D34" s="89" t="s">
        <v>475</v>
      </c>
      <c r="E34" s="45">
        <v>1</v>
      </c>
      <c r="F34" s="14">
        <v>2326.504132231405</v>
      </c>
      <c r="G34" s="15">
        <v>488.56586776859513</v>
      </c>
      <c r="H34" s="14">
        <v>2326.504132231405</v>
      </c>
      <c r="I34" s="15">
        <v>488.56586776859513</v>
      </c>
      <c r="J34" s="46">
        <v>44036</v>
      </c>
      <c r="K34" s="47" t="s">
        <v>20</v>
      </c>
      <c r="L34" s="47" t="s">
        <v>21</v>
      </c>
      <c r="M34" s="129"/>
      <c r="N34" s="129"/>
      <c r="O34" s="129"/>
      <c r="P34" s="89" t="s">
        <v>31</v>
      </c>
      <c r="Q34" s="91" t="s">
        <v>32</v>
      </c>
      <c r="R34" s="32" t="s">
        <v>22</v>
      </c>
    </row>
    <row r="35" spans="2:18" ht="28.8" x14ac:dyDescent="0.3">
      <c r="B35" s="89" t="s">
        <v>476</v>
      </c>
      <c r="C35" s="13" t="s">
        <v>9</v>
      </c>
      <c r="D35" s="89" t="s">
        <v>477</v>
      </c>
      <c r="E35" s="45">
        <v>1</v>
      </c>
      <c r="F35" s="14">
        <v>723</v>
      </c>
      <c r="G35" s="15">
        <v>151.83000000000004</v>
      </c>
      <c r="H35" s="14">
        <v>723</v>
      </c>
      <c r="I35" s="15">
        <v>151.83000000000004</v>
      </c>
      <c r="J35" s="46">
        <v>44025</v>
      </c>
      <c r="K35" s="47" t="s">
        <v>20</v>
      </c>
      <c r="L35" s="47" t="s">
        <v>21</v>
      </c>
      <c r="M35" s="129"/>
      <c r="N35" s="129"/>
      <c r="O35" s="129"/>
      <c r="P35" s="89" t="s">
        <v>64</v>
      </c>
      <c r="Q35" s="91" t="s">
        <v>65</v>
      </c>
      <c r="R35" s="32" t="s">
        <v>22</v>
      </c>
    </row>
    <row r="36" spans="2:18" ht="28.8" x14ac:dyDescent="0.3">
      <c r="B36" s="89" t="s">
        <v>478</v>
      </c>
      <c r="C36" s="13" t="s">
        <v>10</v>
      </c>
      <c r="D36" s="89" t="s">
        <v>479</v>
      </c>
      <c r="E36" s="45">
        <v>1</v>
      </c>
      <c r="F36" s="14">
        <v>3535.1322314049589</v>
      </c>
      <c r="G36" s="15">
        <v>742.37776859504129</v>
      </c>
      <c r="H36" s="14">
        <v>3535.1322314049589</v>
      </c>
      <c r="I36" s="15">
        <v>742.37776859504129</v>
      </c>
      <c r="J36" s="46">
        <v>44036</v>
      </c>
      <c r="K36" s="47" t="s">
        <v>20</v>
      </c>
      <c r="L36" s="47" t="s">
        <v>21</v>
      </c>
      <c r="M36" s="129"/>
      <c r="N36" s="129"/>
      <c r="O36" s="129"/>
      <c r="P36" s="89" t="s">
        <v>66</v>
      </c>
      <c r="Q36" s="91" t="s">
        <v>67</v>
      </c>
      <c r="R36" s="32" t="s">
        <v>22</v>
      </c>
    </row>
    <row r="37" spans="2:18" ht="43.2" x14ac:dyDescent="0.3">
      <c r="B37" s="89" t="s">
        <v>480</v>
      </c>
      <c r="C37" s="13" t="s">
        <v>10</v>
      </c>
      <c r="D37" s="89" t="s">
        <v>481</v>
      </c>
      <c r="E37" s="45">
        <v>1</v>
      </c>
      <c r="F37" s="14">
        <v>3315</v>
      </c>
      <c r="G37" s="15">
        <v>696.15000000000009</v>
      </c>
      <c r="H37" s="14">
        <v>3315</v>
      </c>
      <c r="I37" s="15">
        <v>696.15000000000009</v>
      </c>
      <c r="J37" s="46">
        <v>44036</v>
      </c>
      <c r="K37" s="47" t="s">
        <v>20</v>
      </c>
      <c r="L37" s="47" t="s">
        <v>21</v>
      </c>
      <c r="M37" s="129"/>
      <c r="N37" s="129"/>
      <c r="O37" s="129"/>
      <c r="P37" s="89" t="s">
        <v>29</v>
      </c>
      <c r="Q37" s="91" t="s">
        <v>482</v>
      </c>
      <c r="R37" s="32" t="s">
        <v>22</v>
      </c>
    </row>
    <row r="38" spans="2:18" ht="28.8" x14ac:dyDescent="0.3">
      <c r="B38" s="89" t="s">
        <v>483</v>
      </c>
      <c r="C38" s="13" t="s">
        <v>10</v>
      </c>
      <c r="D38" s="89" t="s">
        <v>484</v>
      </c>
      <c r="E38" s="45">
        <v>1</v>
      </c>
      <c r="F38" s="14">
        <v>10.421487603305785</v>
      </c>
      <c r="G38" s="15">
        <v>2.1885123966942146</v>
      </c>
      <c r="H38" s="14">
        <v>10.421487603305785</v>
      </c>
      <c r="I38" s="15">
        <v>2.1885123966942146</v>
      </c>
      <c r="J38" s="46">
        <v>44043</v>
      </c>
      <c r="K38" s="47" t="s">
        <v>20</v>
      </c>
      <c r="L38" s="47" t="s">
        <v>21</v>
      </c>
      <c r="M38" s="129"/>
      <c r="N38" s="129"/>
      <c r="O38" s="129"/>
      <c r="P38" s="89" t="s">
        <v>485</v>
      </c>
      <c r="Q38" s="91" t="s">
        <v>486</v>
      </c>
      <c r="R38" s="32" t="s">
        <v>22</v>
      </c>
    </row>
    <row r="39" spans="2:18" ht="28.8" x14ac:dyDescent="0.3">
      <c r="B39" s="89" t="s">
        <v>487</v>
      </c>
      <c r="C39" s="13" t="s">
        <v>10</v>
      </c>
      <c r="D39" s="89" t="s">
        <v>488</v>
      </c>
      <c r="E39" s="96">
        <v>2</v>
      </c>
      <c r="F39" s="14">
        <v>2892.56</v>
      </c>
      <c r="G39" s="15">
        <v>607.44000000000005</v>
      </c>
      <c r="H39" s="14">
        <v>2892.56</v>
      </c>
      <c r="I39" s="15">
        <v>607.44000000000005</v>
      </c>
      <c r="J39" s="24">
        <v>44021</v>
      </c>
      <c r="K39" s="65" t="s">
        <v>20</v>
      </c>
      <c r="L39" s="65" t="s">
        <v>20</v>
      </c>
      <c r="M39" s="130"/>
      <c r="N39" s="130"/>
      <c r="O39" s="130"/>
      <c r="P39" s="97" t="s">
        <v>489</v>
      </c>
      <c r="Q39" s="97" t="s">
        <v>490</v>
      </c>
      <c r="R39" s="32" t="s">
        <v>22</v>
      </c>
    </row>
    <row r="40" spans="2:18" x14ac:dyDescent="0.3"/>
    <row r="41" spans="2:18" x14ac:dyDescent="0.3"/>
    <row r="42" spans="2:18" x14ac:dyDescent="0.3"/>
    <row r="43" spans="2:18" x14ac:dyDescent="0.3"/>
    <row r="44" spans="2:18" x14ac:dyDescent="0.3"/>
    <row r="45" spans="2:18" x14ac:dyDescent="0.3"/>
    <row r="46" spans="2:18" x14ac:dyDescent="0.3"/>
    <row r="47" spans="2:18" x14ac:dyDescent="0.3"/>
    <row r="48" spans="2:1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74" fitToHeight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ErrorMessage="1" error="SE DEBE ELEGIR UN VALOR DE LA LISTA">
          <x14:formula1>
            <xm:f>'O:\Datos Compartidos\DIRECCIÓN GENERAL DE VICEALCALDÍA\CONTRATACIÓN\3 Trimestre\[JULIO 2020 Dación Cuentas CM  - CIUDAD .XLSX]INSTRUCCIONES'!#REF!</xm:f>
          </x14:formula1>
          <xm:sqref>C4:C39</xm:sqref>
        </x14:dataValidation>
        <x14:dataValidation type="list" showInputMessage="1" showErrorMessage="1" error="SE DEBE ELEGIR UN VALOR DE LA LISTA">
          <x14:formula1>
            <xm:f>'O:\Datos Compartidos\DIRECCIÓN GENERAL DE VICEALCALDÍA\CONTRATACIÓN\3 Trimestre\[JULIO 2020 Dación Cuentas CM  - CIUDAD .XLSX]INSTRUCCIONES'!#REF!</xm:f>
          </x14:formula1>
          <xm:sqref>K5:L19 K21:L23 K25:L38</xm:sqref>
        </x14:dataValidation>
        <x14:dataValidation type="list" showInputMessage="1" showErrorMessage="1" error="SE DEBE ELEGIR UN VALOR DE LA LISTA">
          <x14:formula1>
            <xm:f>'C:\Users\noelia fernandez\AppData\Local\Microsoft\Windows\INetCache\Content.Outlook\UN0NV1PB\[DACIÓN CUENTAS AGOSTO 2020.xlsx]INSTRUCCIONES'!#REF!</xm:f>
          </x14:formula1>
          <xm:sqref>K4:L4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455"/>
  <sheetViews>
    <sheetView showGridLines="0" topLeftCell="B1" zoomScaleNormal="100" workbookViewId="0">
      <selection activeCell="C17" sqref="C17"/>
    </sheetView>
  </sheetViews>
  <sheetFormatPr baseColWidth="10" defaultColWidth="16.33203125" defaultRowHeight="14.4" zeroHeight="1" x14ac:dyDescent="0.3"/>
  <cols>
    <col min="1" max="1" width="10.109375" style="1" hidden="1" customWidth="1"/>
    <col min="2" max="2" width="15.5546875" style="5" customWidth="1"/>
    <col min="3" max="3" width="14.6640625" style="1" customWidth="1"/>
    <col min="4" max="4" width="47" style="3" customWidth="1"/>
    <col min="5" max="5" width="12.4414062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38.5546875" style="1" customWidth="1"/>
    <col min="18" max="18" width="15.88671875" style="1" customWidth="1"/>
    <col min="19" max="24" width="16.33203125" customWidth="1"/>
  </cols>
  <sheetData>
    <row r="1" spans="1:18" x14ac:dyDescent="0.3">
      <c r="B1" s="8"/>
      <c r="C1" s="7"/>
      <c r="D1" s="85" t="s">
        <v>572</v>
      </c>
      <c r="E1" s="85"/>
      <c r="F1" s="85"/>
      <c r="G1" s="85"/>
      <c r="H1" s="85"/>
      <c r="I1" s="10"/>
      <c r="J1" s="10"/>
      <c r="K1" s="7"/>
      <c r="L1" s="7"/>
      <c r="M1" s="7"/>
      <c r="N1" s="7"/>
      <c r="O1" s="7"/>
      <c r="P1" s="11"/>
      <c r="Q1" s="7"/>
      <c r="R1" s="7"/>
    </row>
    <row r="2" spans="1:18" ht="15" thickBot="1" x14ac:dyDescent="0.35">
      <c r="B2" s="8"/>
      <c r="C2" s="7"/>
      <c r="D2" s="9"/>
      <c r="E2" s="7"/>
      <c r="F2" s="10"/>
      <c r="G2" s="10"/>
      <c r="H2" s="10"/>
      <c r="I2" s="10"/>
      <c r="J2" s="10"/>
      <c r="K2" s="7"/>
      <c r="L2" s="7"/>
      <c r="M2" s="7"/>
      <c r="N2" s="7"/>
      <c r="O2" s="7"/>
      <c r="P2" s="11"/>
      <c r="Q2" s="7"/>
      <c r="R2" s="7"/>
    </row>
    <row r="3" spans="1:18" ht="70.5" customHeight="1" thickBot="1" x14ac:dyDescent="0.35">
      <c r="A3" s="33"/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43" t="s">
        <v>16</v>
      </c>
      <c r="K3" s="12" t="s">
        <v>6</v>
      </c>
      <c r="L3" s="12" t="s">
        <v>5</v>
      </c>
      <c r="M3" s="44" t="s">
        <v>17</v>
      </c>
      <c r="N3" s="44" t="s">
        <v>18</v>
      </c>
      <c r="O3" s="44" t="s">
        <v>19</v>
      </c>
      <c r="P3" s="12" t="s">
        <v>8</v>
      </c>
      <c r="Q3" s="12" t="s">
        <v>1</v>
      </c>
      <c r="R3" s="12" t="s">
        <v>7</v>
      </c>
    </row>
    <row r="4" spans="1:18" ht="24" customHeight="1" x14ac:dyDescent="0.3">
      <c r="A4" s="16"/>
      <c r="B4" s="136" t="s">
        <v>492</v>
      </c>
      <c r="C4" s="137" t="s">
        <v>10</v>
      </c>
      <c r="D4" s="138" t="s">
        <v>493</v>
      </c>
      <c r="E4" s="139">
        <v>5</v>
      </c>
      <c r="F4" s="140">
        <f>2783/1.21</f>
        <v>2300</v>
      </c>
      <c r="G4" s="141">
        <f>F4*21%</f>
        <v>483</v>
      </c>
      <c r="H4" s="140">
        <f>2783/1.21</f>
        <v>2300</v>
      </c>
      <c r="I4" s="141">
        <f>H4*21%</f>
        <v>483</v>
      </c>
      <c r="J4" s="142">
        <v>44067</v>
      </c>
      <c r="K4" s="143" t="s">
        <v>20</v>
      </c>
      <c r="L4" s="143" t="s">
        <v>21</v>
      </c>
      <c r="M4" s="137"/>
      <c r="N4" s="137"/>
      <c r="O4" s="137"/>
      <c r="P4" s="144" t="s">
        <v>494</v>
      </c>
      <c r="Q4" s="145" t="s">
        <v>495</v>
      </c>
      <c r="R4" s="137" t="s">
        <v>22</v>
      </c>
    </row>
    <row r="5" spans="1:18" ht="28.8" x14ac:dyDescent="0.3">
      <c r="A5" s="16"/>
      <c r="B5" s="17" t="s">
        <v>496</v>
      </c>
      <c r="C5" s="13" t="s">
        <v>10</v>
      </c>
      <c r="D5" s="20" t="s">
        <v>497</v>
      </c>
      <c r="E5" s="45">
        <v>2</v>
      </c>
      <c r="F5" s="14">
        <f>15125/1.21</f>
        <v>12500</v>
      </c>
      <c r="G5" s="15">
        <f t="shared" ref="G5:G12" si="0">F5*21%</f>
        <v>2625</v>
      </c>
      <c r="H5" s="14">
        <f>F5</f>
        <v>12500</v>
      </c>
      <c r="I5" s="15">
        <f>G5</f>
        <v>2625</v>
      </c>
      <c r="J5" s="46">
        <v>44069</v>
      </c>
      <c r="K5" s="47" t="s">
        <v>20</v>
      </c>
      <c r="L5" s="47" t="s">
        <v>21</v>
      </c>
      <c r="M5" s="6"/>
      <c r="N5" s="6"/>
      <c r="O5" s="6"/>
      <c r="P5" s="72" t="s">
        <v>498</v>
      </c>
      <c r="Q5" s="73" t="s">
        <v>499</v>
      </c>
      <c r="R5" s="6" t="s">
        <v>22</v>
      </c>
    </row>
    <row r="6" spans="1:18" ht="68.25" customHeight="1" x14ac:dyDescent="0.3">
      <c r="A6" s="16"/>
      <c r="B6" s="17" t="s">
        <v>500</v>
      </c>
      <c r="C6" s="13" t="s">
        <v>11</v>
      </c>
      <c r="D6" s="71" t="s">
        <v>501</v>
      </c>
      <c r="E6" s="48">
        <v>3</v>
      </c>
      <c r="F6" s="14">
        <f>10285/1.21</f>
        <v>8500</v>
      </c>
      <c r="G6" s="15">
        <f t="shared" si="0"/>
        <v>1785</v>
      </c>
      <c r="H6" s="14">
        <f t="shared" ref="H6:I12" si="1">F6</f>
        <v>8500</v>
      </c>
      <c r="I6" s="15">
        <f t="shared" si="1"/>
        <v>1785</v>
      </c>
      <c r="J6" s="46">
        <v>44048</v>
      </c>
      <c r="K6" s="47" t="s">
        <v>20</v>
      </c>
      <c r="L6" s="47" t="s">
        <v>21</v>
      </c>
      <c r="M6" s="6"/>
      <c r="N6" s="6"/>
      <c r="O6" s="6"/>
      <c r="P6" s="17" t="s">
        <v>502</v>
      </c>
      <c r="Q6" s="89" t="s">
        <v>503</v>
      </c>
      <c r="R6" s="6" t="s">
        <v>22</v>
      </c>
    </row>
    <row r="7" spans="1:18" ht="36" customHeight="1" x14ac:dyDescent="0.3">
      <c r="A7" s="16"/>
      <c r="B7" s="17" t="s">
        <v>504</v>
      </c>
      <c r="C7" s="13" t="s">
        <v>10</v>
      </c>
      <c r="D7" s="71" t="s">
        <v>505</v>
      </c>
      <c r="E7" s="48">
        <v>1</v>
      </c>
      <c r="F7" s="14">
        <f>2784.21/1.21</f>
        <v>2301</v>
      </c>
      <c r="G7" s="15">
        <f t="shared" si="0"/>
        <v>483.21</v>
      </c>
      <c r="H7" s="14">
        <f t="shared" si="1"/>
        <v>2301</v>
      </c>
      <c r="I7" s="15">
        <f t="shared" si="1"/>
        <v>483.21</v>
      </c>
      <c r="J7" s="46">
        <v>44047</v>
      </c>
      <c r="K7" s="47" t="s">
        <v>20</v>
      </c>
      <c r="L7" s="47" t="s">
        <v>21</v>
      </c>
      <c r="M7" s="6"/>
      <c r="N7" s="6"/>
      <c r="O7" s="6"/>
      <c r="P7" s="17" t="s">
        <v>49</v>
      </c>
      <c r="Q7" s="89" t="s">
        <v>50</v>
      </c>
      <c r="R7" s="6" t="s">
        <v>22</v>
      </c>
    </row>
    <row r="8" spans="1:18" ht="57" customHeight="1" x14ac:dyDescent="0.3">
      <c r="A8" s="16"/>
      <c r="B8" s="17" t="s">
        <v>506</v>
      </c>
      <c r="C8" s="13" t="s">
        <v>11</v>
      </c>
      <c r="D8" s="71" t="s">
        <v>507</v>
      </c>
      <c r="E8" s="45">
        <v>1</v>
      </c>
      <c r="F8" s="14">
        <f>2003.76/1.21</f>
        <v>1656</v>
      </c>
      <c r="G8" s="15">
        <f t="shared" si="0"/>
        <v>347.76</v>
      </c>
      <c r="H8" s="14">
        <f t="shared" si="1"/>
        <v>1656</v>
      </c>
      <c r="I8" s="15">
        <f t="shared" si="1"/>
        <v>347.76</v>
      </c>
      <c r="J8" s="46">
        <v>44048</v>
      </c>
      <c r="K8" s="47" t="s">
        <v>20</v>
      </c>
      <c r="L8" s="47" t="s">
        <v>21</v>
      </c>
      <c r="M8" s="6"/>
      <c r="N8" s="6"/>
      <c r="O8" s="6"/>
      <c r="P8" s="72" t="s">
        <v>508</v>
      </c>
      <c r="Q8" s="73" t="s">
        <v>509</v>
      </c>
      <c r="R8" s="6" t="s">
        <v>22</v>
      </c>
    </row>
    <row r="9" spans="1:18" ht="28.8" x14ac:dyDescent="0.3">
      <c r="A9" s="16"/>
      <c r="B9" s="17" t="s">
        <v>510</v>
      </c>
      <c r="C9" s="13" t="s">
        <v>9</v>
      </c>
      <c r="D9" s="71" t="s">
        <v>511</v>
      </c>
      <c r="E9" s="48">
        <v>1</v>
      </c>
      <c r="F9" s="14">
        <f>84/1.21</f>
        <v>69.421487603305792</v>
      </c>
      <c r="G9" s="15">
        <f t="shared" si="0"/>
        <v>14.578512396694215</v>
      </c>
      <c r="H9" s="14">
        <f t="shared" si="1"/>
        <v>69.421487603305792</v>
      </c>
      <c r="I9" s="15">
        <f t="shared" si="1"/>
        <v>14.578512396694215</v>
      </c>
      <c r="J9" s="46">
        <v>44067</v>
      </c>
      <c r="K9" s="47" t="s">
        <v>21</v>
      </c>
      <c r="L9" s="47" t="s">
        <v>21</v>
      </c>
      <c r="M9" s="6"/>
      <c r="N9" s="6"/>
      <c r="O9" s="6"/>
      <c r="P9" s="72" t="s">
        <v>512</v>
      </c>
      <c r="Q9" s="73" t="s">
        <v>513</v>
      </c>
      <c r="R9" s="6" t="s">
        <v>22</v>
      </c>
    </row>
    <row r="10" spans="1:18" ht="43.2" x14ac:dyDescent="0.3">
      <c r="A10" s="16"/>
      <c r="B10" s="17" t="s">
        <v>514</v>
      </c>
      <c r="C10" s="13" t="s">
        <v>9</v>
      </c>
      <c r="D10" s="71" t="s">
        <v>515</v>
      </c>
      <c r="E10" s="48">
        <v>1</v>
      </c>
      <c r="F10" s="14">
        <f>1168.86/1.21</f>
        <v>966</v>
      </c>
      <c r="G10" s="15">
        <f t="shared" si="0"/>
        <v>202.85999999999999</v>
      </c>
      <c r="H10" s="14">
        <f t="shared" si="1"/>
        <v>966</v>
      </c>
      <c r="I10" s="15">
        <f t="shared" si="1"/>
        <v>202.85999999999999</v>
      </c>
      <c r="J10" s="46">
        <v>44067</v>
      </c>
      <c r="K10" s="47" t="s">
        <v>21</v>
      </c>
      <c r="L10" s="47" t="s">
        <v>21</v>
      </c>
      <c r="M10" s="6"/>
      <c r="N10" s="6"/>
      <c r="O10" s="6"/>
      <c r="P10" s="72" t="s">
        <v>397</v>
      </c>
      <c r="Q10" s="73" t="s">
        <v>398</v>
      </c>
      <c r="R10" s="6" t="s">
        <v>22</v>
      </c>
    </row>
    <row r="11" spans="1:18" ht="43.2" x14ac:dyDescent="0.3">
      <c r="A11" s="16"/>
      <c r="B11" s="17" t="s">
        <v>516</v>
      </c>
      <c r="C11" s="13" t="s">
        <v>9</v>
      </c>
      <c r="D11" s="20" t="s">
        <v>517</v>
      </c>
      <c r="E11" s="48">
        <v>1</v>
      </c>
      <c r="F11" s="14">
        <f>377.12/1.21</f>
        <v>311.6694214876033</v>
      </c>
      <c r="G11" s="15">
        <f t="shared" si="0"/>
        <v>65.450578512396689</v>
      </c>
      <c r="H11" s="14">
        <f t="shared" si="1"/>
        <v>311.6694214876033</v>
      </c>
      <c r="I11" s="15">
        <f t="shared" si="1"/>
        <v>65.450578512396689</v>
      </c>
      <c r="J11" s="46">
        <v>44074</v>
      </c>
      <c r="K11" s="47" t="s">
        <v>21</v>
      </c>
      <c r="L11" s="47" t="s">
        <v>21</v>
      </c>
      <c r="M11" s="6"/>
      <c r="N11" s="6"/>
      <c r="O11" s="6"/>
      <c r="P11" s="72" t="s">
        <v>518</v>
      </c>
      <c r="Q11" s="73" t="s">
        <v>519</v>
      </c>
      <c r="R11" s="6" t="s">
        <v>22</v>
      </c>
    </row>
    <row r="12" spans="1:18" ht="64.5" customHeight="1" x14ac:dyDescent="0.3">
      <c r="A12" s="16"/>
      <c r="B12" s="17" t="s">
        <v>520</v>
      </c>
      <c r="C12" s="13" t="s">
        <v>10</v>
      </c>
      <c r="D12" s="71" t="s">
        <v>521</v>
      </c>
      <c r="E12" s="48">
        <v>3</v>
      </c>
      <c r="F12" s="14">
        <f>17061/1.21</f>
        <v>14100</v>
      </c>
      <c r="G12" s="15">
        <f t="shared" si="0"/>
        <v>2961</v>
      </c>
      <c r="H12" s="14">
        <f t="shared" si="1"/>
        <v>14100</v>
      </c>
      <c r="I12" s="15">
        <f t="shared" si="1"/>
        <v>2961</v>
      </c>
      <c r="J12" s="46">
        <v>44046</v>
      </c>
      <c r="K12" s="47" t="s">
        <v>20</v>
      </c>
      <c r="L12" s="47" t="s">
        <v>21</v>
      </c>
      <c r="M12" s="6"/>
      <c r="N12" s="6"/>
      <c r="O12" s="6"/>
      <c r="P12" s="72" t="s">
        <v>522</v>
      </c>
      <c r="Q12" s="73" t="s">
        <v>523</v>
      </c>
      <c r="R12" s="6" t="s">
        <v>22</v>
      </c>
    </row>
    <row r="13" spans="1:18" ht="28.8" x14ac:dyDescent="0.3">
      <c r="A13" s="16"/>
      <c r="B13" s="17" t="s">
        <v>524</v>
      </c>
      <c r="C13" s="13" t="s">
        <v>10</v>
      </c>
      <c r="D13" s="71" t="s">
        <v>525</v>
      </c>
      <c r="E13" s="45">
        <v>1</v>
      </c>
      <c r="F13" s="14">
        <f>1495.2/1.21</f>
        <v>1235.702479338843</v>
      </c>
      <c r="G13" s="15">
        <v>259.5</v>
      </c>
      <c r="H13" s="14">
        <f>1495.2/1.21</f>
        <v>1235.702479338843</v>
      </c>
      <c r="I13" s="15">
        <v>259.5</v>
      </c>
      <c r="J13" s="46">
        <v>44055</v>
      </c>
      <c r="K13" s="47" t="s">
        <v>21</v>
      </c>
      <c r="L13" s="47" t="s">
        <v>21</v>
      </c>
      <c r="M13" s="6"/>
      <c r="N13" s="6"/>
      <c r="O13" s="6"/>
      <c r="P13" s="72" t="s">
        <v>526</v>
      </c>
      <c r="Q13" s="73" t="s">
        <v>527</v>
      </c>
      <c r="R13" s="6" t="s">
        <v>22</v>
      </c>
    </row>
    <row r="14" spans="1:18" ht="37.5" customHeight="1" x14ac:dyDescent="0.3">
      <c r="A14" s="16"/>
      <c r="B14" s="17" t="s">
        <v>528</v>
      </c>
      <c r="C14" s="13" t="s">
        <v>10</v>
      </c>
      <c r="D14" s="71" t="s">
        <v>529</v>
      </c>
      <c r="E14" s="45">
        <v>1</v>
      </c>
      <c r="F14" s="14">
        <v>1540</v>
      </c>
      <c r="G14" s="15">
        <v>323.39999999999998</v>
      </c>
      <c r="H14" s="14">
        <v>1540</v>
      </c>
      <c r="I14" s="15">
        <v>323.39999999999998</v>
      </c>
      <c r="J14" s="46">
        <v>44049</v>
      </c>
      <c r="K14" s="47" t="s">
        <v>20</v>
      </c>
      <c r="L14" s="47" t="s">
        <v>20</v>
      </c>
      <c r="M14" s="6"/>
      <c r="N14" s="6"/>
      <c r="O14" s="6"/>
      <c r="P14" s="72" t="s">
        <v>530</v>
      </c>
      <c r="Q14" s="73" t="s">
        <v>531</v>
      </c>
      <c r="R14" s="6" t="s">
        <v>22</v>
      </c>
    </row>
    <row r="15" spans="1:18" ht="43.2" x14ac:dyDescent="0.3">
      <c r="A15" s="16"/>
      <c r="B15" s="17" t="s">
        <v>532</v>
      </c>
      <c r="C15" s="13" t="s">
        <v>9</v>
      </c>
      <c r="D15" s="71" t="s">
        <v>533</v>
      </c>
      <c r="E15" s="45">
        <v>1</v>
      </c>
      <c r="F15" s="14">
        <f>4823.8/1.21</f>
        <v>3986.6115702479342</v>
      </c>
      <c r="G15" s="15">
        <v>837.19</v>
      </c>
      <c r="H15" s="14">
        <f>4823.8/1.21</f>
        <v>3986.6115702479342</v>
      </c>
      <c r="I15" s="15">
        <v>837.19</v>
      </c>
      <c r="J15" s="46">
        <v>44047</v>
      </c>
      <c r="K15" s="47" t="s">
        <v>21</v>
      </c>
      <c r="L15" s="47" t="s">
        <v>21</v>
      </c>
      <c r="M15" s="6"/>
      <c r="N15" s="6"/>
      <c r="O15" s="6"/>
      <c r="P15" s="72" t="s">
        <v>62</v>
      </c>
      <c r="Q15" s="73" t="s">
        <v>534</v>
      </c>
      <c r="R15" s="6" t="s">
        <v>22</v>
      </c>
    </row>
    <row r="16" spans="1:18" ht="43.2" x14ac:dyDescent="0.3">
      <c r="A16" s="16"/>
      <c r="B16" s="17" t="s">
        <v>535</v>
      </c>
      <c r="C16" s="13" t="s">
        <v>10</v>
      </c>
      <c r="D16" s="71" t="s">
        <v>536</v>
      </c>
      <c r="E16" s="45">
        <v>1</v>
      </c>
      <c r="F16" s="14">
        <f>10408.95/1.21</f>
        <v>8602.4380165289258</v>
      </c>
      <c r="G16" s="15">
        <v>1806.51</v>
      </c>
      <c r="H16" s="14">
        <f>10408.95/1.21</f>
        <v>8602.4380165289258</v>
      </c>
      <c r="I16" s="15">
        <v>1806.51</v>
      </c>
      <c r="J16" s="46">
        <v>44043</v>
      </c>
      <c r="K16" s="47" t="s">
        <v>20</v>
      </c>
      <c r="L16" s="47" t="s">
        <v>21</v>
      </c>
      <c r="M16" s="6"/>
      <c r="N16" s="6"/>
      <c r="O16" s="6"/>
      <c r="P16" s="72" t="s">
        <v>29</v>
      </c>
      <c r="Q16" s="73" t="s">
        <v>30</v>
      </c>
      <c r="R16" s="6" t="s">
        <v>22</v>
      </c>
    </row>
    <row r="17" spans="1:18" ht="43.2" x14ac:dyDescent="0.3">
      <c r="A17" s="16"/>
      <c r="B17" s="17" t="s">
        <v>537</v>
      </c>
      <c r="C17" s="13" t="s">
        <v>9</v>
      </c>
      <c r="D17" s="71" t="s">
        <v>538</v>
      </c>
      <c r="E17" s="45">
        <v>1</v>
      </c>
      <c r="F17" s="14">
        <f>303.38/1.21</f>
        <v>250.72727272727272</v>
      </c>
      <c r="G17" s="15">
        <v>52.65</v>
      </c>
      <c r="H17" s="14">
        <f>303.38/1.21</f>
        <v>250.72727272727272</v>
      </c>
      <c r="I17" s="15">
        <v>52.65</v>
      </c>
      <c r="J17" s="46">
        <v>44049</v>
      </c>
      <c r="K17" s="47" t="s">
        <v>20</v>
      </c>
      <c r="L17" s="47" t="s">
        <v>21</v>
      </c>
      <c r="M17" s="6"/>
      <c r="N17" s="6"/>
      <c r="O17" s="6"/>
      <c r="P17" s="72" t="s">
        <v>41</v>
      </c>
      <c r="Q17" s="73" t="s">
        <v>42</v>
      </c>
      <c r="R17" s="6" t="s">
        <v>22</v>
      </c>
    </row>
    <row r="18" spans="1:18" ht="43.2" x14ac:dyDescent="0.3">
      <c r="A18" s="16"/>
      <c r="B18" s="17" t="s">
        <v>539</v>
      </c>
      <c r="C18" s="13" t="s">
        <v>10</v>
      </c>
      <c r="D18" s="71" t="s">
        <v>540</v>
      </c>
      <c r="E18" s="45">
        <v>1</v>
      </c>
      <c r="F18" s="14">
        <f>588.06/1.21</f>
        <v>485.99999999999994</v>
      </c>
      <c r="G18" s="15">
        <v>102.06</v>
      </c>
      <c r="H18" s="14">
        <f>588.06/1.21</f>
        <v>485.99999999999994</v>
      </c>
      <c r="I18" s="15">
        <v>102.06</v>
      </c>
      <c r="J18" s="46">
        <v>44067</v>
      </c>
      <c r="K18" s="47" t="s">
        <v>20</v>
      </c>
      <c r="L18" s="47" t="s">
        <v>21</v>
      </c>
      <c r="M18" s="6"/>
      <c r="N18" s="6"/>
      <c r="O18" s="6"/>
      <c r="P18" s="72" t="s">
        <v>541</v>
      </c>
      <c r="Q18" s="73" t="s">
        <v>542</v>
      </c>
      <c r="R18" s="6" t="s">
        <v>22</v>
      </c>
    </row>
    <row r="19" spans="1:18" ht="43.2" x14ac:dyDescent="0.3">
      <c r="A19" s="16"/>
      <c r="B19" s="17" t="s">
        <v>543</v>
      </c>
      <c r="C19" s="13" t="s">
        <v>9</v>
      </c>
      <c r="D19" s="71" t="s">
        <v>544</v>
      </c>
      <c r="E19" s="45">
        <v>1</v>
      </c>
      <c r="F19" s="14">
        <f>836.35/1.21</f>
        <v>691.19834710743805</v>
      </c>
      <c r="G19" s="15">
        <v>145.15</v>
      </c>
      <c r="H19" s="14">
        <f>836.35/1.21</f>
        <v>691.19834710743805</v>
      </c>
      <c r="I19" s="15">
        <v>145.15</v>
      </c>
      <c r="J19" s="46">
        <v>44057</v>
      </c>
      <c r="K19" s="47" t="s">
        <v>20</v>
      </c>
      <c r="L19" s="47" t="s">
        <v>21</v>
      </c>
      <c r="M19" s="6"/>
      <c r="N19" s="6"/>
      <c r="O19" s="6"/>
      <c r="P19" s="72" t="s">
        <v>41</v>
      </c>
      <c r="Q19" s="73" t="s">
        <v>42</v>
      </c>
      <c r="R19" s="6" t="s">
        <v>22</v>
      </c>
    </row>
    <row r="20" spans="1:18" ht="43.2" x14ac:dyDescent="0.3">
      <c r="A20" s="16"/>
      <c r="B20" s="17" t="s">
        <v>545</v>
      </c>
      <c r="C20" s="13" t="s">
        <v>10</v>
      </c>
      <c r="D20" s="71" t="s">
        <v>546</v>
      </c>
      <c r="E20" s="45">
        <v>1</v>
      </c>
      <c r="F20" s="14">
        <f>1207.04/1.21</f>
        <v>997.55371900826447</v>
      </c>
      <c r="G20" s="15">
        <v>209.49</v>
      </c>
      <c r="H20" s="14">
        <f>1207.04/1.21</f>
        <v>997.55371900826447</v>
      </c>
      <c r="I20" s="15">
        <v>209.49</v>
      </c>
      <c r="J20" s="46">
        <v>44060</v>
      </c>
      <c r="K20" s="47" t="s">
        <v>20</v>
      </c>
      <c r="L20" s="47" t="s">
        <v>21</v>
      </c>
      <c r="M20" s="6"/>
      <c r="N20" s="6"/>
      <c r="O20" s="6"/>
      <c r="P20" s="72" t="s">
        <v>69</v>
      </c>
      <c r="Q20" s="73" t="s">
        <v>547</v>
      </c>
      <c r="R20" s="6" t="s">
        <v>22</v>
      </c>
    </row>
    <row r="21" spans="1:18" ht="43.2" x14ac:dyDescent="0.3">
      <c r="A21" s="16"/>
      <c r="B21" s="17" t="s">
        <v>548</v>
      </c>
      <c r="C21" s="13" t="s">
        <v>10</v>
      </c>
      <c r="D21" s="71" t="s">
        <v>549</v>
      </c>
      <c r="E21" s="45">
        <v>1</v>
      </c>
      <c r="F21" s="14">
        <f>490.05/1.21</f>
        <v>405</v>
      </c>
      <c r="G21" s="15">
        <v>85.05</v>
      </c>
      <c r="H21" s="14">
        <f>490.05/1.21</f>
        <v>405</v>
      </c>
      <c r="I21" s="15">
        <v>85.05</v>
      </c>
      <c r="J21" s="46">
        <v>44060</v>
      </c>
      <c r="K21" s="47" t="s">
        <v>20</v>
      </c>
      <c r="L21" s="47" t="s">
        <v>21</v>
      </c>
      <c r="M21" s="6"/>
      <c r="N21" s="6"/>
      <c r="O21" s="6"/>
      <c r="P21" s="72" t="s">
        <v>69</v>
      </c>
      <c r="Q21" s="73" t="s">
        <v>547</v>
      </c>
      <c r="R21" s="6" t="s">
        <v>22</v>
      </c>
    </row>
    <row r="22" spans="1:18" ht="43.2" x14ac:dyDescent="0.3">
      <c r="A22" s="16"/>
      <c r="B22" s="17" t="s">
        <v>550</v>
      </c>
      <c r="C22" s="13" t="s">
        <v>10</v>
      </c>
      <c r="D22" s="71" t="s">
        <v>551</v>
      </c>
      <c r="E22" s="45">
        <v>1</v>
      </c>
      <c r="F22" s="14">
        <f>4665.76/1.21</f>
        <v>3856.0000000000005</v>
      </c>
      <c r="G22" s="15">
        <v>809.76</v>
      </c>
      <c r="H22" s="14">
        <f>4665.76/1.21</f>
        <v>3856.0000000000005</v>
      </c>
      <c r="I22" s="15">
        <v>809.76</v>
      </c>
      <c r="J22" s="46">
        <v>44064</v>
      </c>
      <c r="K22" s="47" t="s">
        <v>20</v>
      </c>
      <c r="L22" s="47" t="s">
        <v>21</v>
      </c>
      <c r="M22" s="6"/>
      <c r="N22" s="6"/>
      <c r="O22" s="6"/>
      <c r="P22" s="72" t="s">
        <v>552</v>
      </c>
      <c r="Q22" s="73" t="s">
        <v>553</v>
      </c>
      <c r="R22" s="6" t="s">
        <v>22</v>
      </c>
    </row>
    <row r="23" spans="1:18" ht="37.5" customHeight="1" x14ac:dyDescent="0.3">
      <c r="A23" s="16"/>
      <c r="B23" s="17" t="s">
        <v>554</v>
      </c>
      <c r="C23" s="13" t="s">
        <v>9</v>
      </c>
      <c r="D23" s="71" t="s">
        <v>555</v>
      </c>
      <c r="E23" s="45">
        <v>1</v>
      </c>
      <c r="F23" s="14">
        <f>159.93/1.21</f>
        <v>132.17355371900828</v>
      </c>
      <c r="G23" s="15">
        <v>27.76</v>
      </c>
      <c r="H23" s="14">
        <f>159.93/1.21</f>
        <v>132.17355371900828</v>
      </c>
      <c r="I23" s="15">
        <v>27.76</v>
      </c>
      <c r="J23" s="46">
        <v>44064</v>
      </c>
      <c r="K23" s="47" t="s">
        <v>20</v>
      </c>
      <c r="L23" s="47" t="s">
        <v>21</v>
      </c>
      <c r="M23" s="6"/>
      <c r="N23" s="6"/>
      <c r="O23" s="6"/>
      <c r="P23" s="72" t="s">
        <v>45</v>
      </c>
      <c r="Q23" s="73" t="s">
        <v>46</v>
      </c>
      <c r="R23" s="6" t="s">
        <v>22</v>
      </c>
    </row>
    <row r="24" spans="1:18" ht="36" customHeight="1" x14ac:dyDescent="0.3">
      <c r="A24" s="16"/>
      <c r="B24" s="17" t="s">
        <v>556</v>
      </c>
      <c r="C24" s="13" t="s">
        <v>9</v>
      </c>
      <c r="D24" s="71" t="s">
        <v>557</v>
      </c>
      <c r="E24" s="45">
        <v>1</v>
      </c>
      <c r="F24" s="14">
        <f>12.15/1.21</f>
        <v>10.041322314049587</v>
      </c>
      <c r="G24" s="15">
        <v>2.11</v>
      </c>
      <c r="H24" s="14">
        <f>12.15/1.21</f>
        <v>10.041322314049587</v>
      </c>
      <c r="I24" s="15">
        <v>2.11</v>
      </c>
      <c r="J24" s="46">
        <v>44056</v>
      </c>
      <c r="K24" s="47" t="s">
        <v>21</v>
      </c>
      <c r="L24" s="47" t="s">
        <v>21</v>
      </c>
      <c r="M24" s="6"/>
      <c r="N24" s="6"/>
      <c r="O24" s="6"/>
      <c r="P24" s="72" t="s">
        <v>47</v>
      </c>
      <c r="Q24" s="73" t="s">
        <v>48</v>
      </c>
      <c r="R24" s="6" t="s">
        <v>22</v>
      </c>
    </row>
    <row r="25" spans="1:18" x14ac:dyDescent="0.3">
      <c r="A25" s="16"/>
      <c r="B25" s="17" t="s">
        <v>558</v>
      </c>
      <c r="C25" s="13" t="s">
        <v>10</v>
      </c>
      <c r="D25" s="71" t="s">
        <v>559</v>
      </c>
      <c r="E25" s="45">
        <v>3</v>
      </c>
      <c r="F25" s="14">
        <f>18100/1.21</f>
        <v>14958.677685950413</v>
      </c>
      <c r="G25" s="15">
        <v>3141.32</v>
      </c>
      <c r="H25" s="14">
        <f>18100/1.21</f>
        <v>14958.677685950413</v>
      </c>
      <c r="I25" s="15">
        <v>3141.32</v>
      </c>
      <c r="J25" s="46">
        <v>44050</v>
      </c>
      <c r="K25" s="47" t="s">
        <v>20</v>
      </c>
      <c r="L25" s="47" t="s">
        <v>21</v>
      </c>
      <c r="M25" s="6"/>
      <c r="N25" s="6"/>
      <c r="O25" s="6"/>
      <c r="P25" s="70" t="s">
        <v>33</v>
      </c>
      <c r="Q25" s="71" t="s">
        <v>34</v>
      </c>
      <c r="R25" s="6" t="s">
        <v>22</v>
      </c>
    </row>
    <row r="26" spans="1:18" ht="38.25" customHeight="1" x14ac:dyDescent="0.3">
      <c r="A26" s="16"/>
      <c r="B26" s="17" t="s">
        <v>560</v>
      </c>
      <c r="C26" s="13" t="s">
        <v>10</v>
      </c>
      <c r="D26" s="71" t="s">
        <v>561</v>
      </c>
      <c r="E26" s="45">
        <v>1</v>
      </c>
      <c r="F26" s="14">
        <f>3043.76/1.21</f>
        <v>2515.504132231405</v>
      </c>
      <c r="G26" s="15">
        <v>528.26</v>
      </c>
      <c r="H26" s="14">
        <f>3043.76/1.21</f>
        <v>2515.504132231405</v>
      </c>
      <c r="I26" s="15">
        <v>528.26</v>
      </c>
      <c r="J26" s="46">
        <v>44067</v>
      </c>
      <c r="K26" s="47" t="s">
        <v>20</v>
      </c>
      <c r="L26" s="47" t="s">
        <v>21</v>
      </c>
      <c r="M26" s="6"/>
      <c r="N26" s="6"/>
      <c r="O26" s="6"/>
      <c r="P26" s="72" t="s">
        <v>31</v>
      </c>
      <c r="Q26" s="73" t="s">
        <v>32</v>
      </c>
      <c r="R26" s="6" t="s">
        <v>22</v>
      </c>
    </row>
    <row r="27" spans="1:18" ht="51" customHeight="1" x14ac:dyDescent="0.3">
      <c r="A27" s="16"/>
      <c r="B27" s="17" t="s">
        <v>562</v>
      </c>
      <c r="C27" s="13" t="s">
        <v>10</v>
      </c>
      <c r="D27" s="71" t="s">
        <v>563</v>
      </c>
      <c r="E27" s="45">
        <v>1</v>
      </c>
      <c r="F27" s="14">
        <f>4195.84/1.21</f>
        <v>3467.636363636364</v>
      </c>
      <c r="G27" s="15">
        <v>728.2</v>
      </c>
      <c r="H27" s="14">
        <f>4195.84/1.21</f>
        <v>3467.636363636364</v>
      </c>
      <c r="I27" s="15">
        <v>728.2</v>
      </c>
      <c r="J27" s="46">
        <v>44064</v>
      </c>
      <c r="K27" s="47" t="s">
        <v>20</v>
      </c>
      <c r="L27" s="47" t="s">
        <v>21</v>
      </c>
      <c r="M27" s="6"/>
      <c r="N27" s="6"/>
      <c r="O27" s="6"/>
      <c r="P27" s="72" t="s">
        <v>564</v>
      </c>
      <c r="Q27" s="73" t="s">
        <v>565</v>
      </c>
      <c r="R27" s="6" t="s">
        <v>22</v>
      </c>
    </row>
    <row r="28" spans="1:18" ht="28.8" x14ac:dyDescent="0.3">
      <c r="A28" s="16"/>
      <c r="B28" s="17" t="s">
        <v>566</v>
      </c>
      <c r="C28" s="13" t="s">
        <v>10</v>
      </c>
      <c r="D28" s="20" t="s">
        <v>567</v>
      </c>
      <c r="E28" s="45">
        <v>1</v>
      </c>
      <c r="F28" s="14">
        <f>565.89/1.21</f>
        <v>467.67768595041321</v>
      </c>
      <c r="G28" s="15">
        <v>98.21</v>
      </c>
      <c r="H28" s="14">
        <f>565.89/1.21</f>
        <v>467.67768595041321</v>
      </c>
      <c r="I28" s="15">
        <v>98.21</v>
      </c>
      <c r="J28" s="46">
        <v>44071</v>
      </c>
      <c r="K28" s="47" t="s">
        <v>20</v>
      </c>
      <c r="L28" s="47" t="s">
        <v>21</v>
      </c>
      <c r="M28" s="6"/>
      <c r="N28" s="6"/>
      <c r="O28" s="6"/>
      <c r="P28" s="72" t="s">
        <v>64</v>
      </c>
      <c r="Q28" s="73" t="s">
        <v>65</v>
      </c>
      <c r="R28" s="6" t="s">
        <v>22</v>
      </c>
    </row>
    <row r="29" spans="1:18" ht="43.2" x14ac:dyDescent="0.3">
      <c r="A29" s="16"/>
      <c r="B29" s="17" t="s">
        <v>568</v>
      </c>
      <c r="C29" s="13" t="s">
        <v>9</v>
      </c>
      <c r="D29" s="71" t="s">
        <v>569</v>
      </c>
      <c r="E29" s="45">
        <v>1</v>
      </c>
      <c r="F29" s="14">
        <f>880.88/1.21</f>
        <v>728</v>
      </c>
      <c r="G29" s="15">
        <v>152.88</v>
      </c>
      <c r="H29" s="14">
        <f>880.88/1.21</f>
        <v>728</v>
      </c>
      <c r="I29" s="15">
        <v>152.88</v>
      </c>
      <c r="J29" s="46">
        <v>44074</v>
      </c>
      <c r="K29" s="47" t="s">
        <v>20</v>
      </c>
      <c r="L29" s="47" t="s">
        <v>21</v>
      </c>
      <c r="M29" s="129"/>
      <c r="N29" s="129"/>
      <c r="O29" s="129"/>
      <c r="P29" s="72" t="s">
        <v>570</v>
      </c>
      <c r="Q29" s="73" t="s">
        <v>571</v>
      </c>
      <c r="R29" s="6" t="s">
        <v>22</v>
      </c>
    </row>
    <row r="30" spans="1:18" x14ac:dyDescent="0.3"/>
    <row r="31" spans="1:18" x14ac:dyDescent="0.3"/>
    <row r="32" spans="1:1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78" fitToHeight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="SE DEBE ELEGIR UN VALOR DE LA LISTA">
          <x14:formula1>
            <xm:f>'O:\Datos Compartidos\DIRECCIÓN GENERAL DE VICEALCALDÍA\CONTRATACIÓN\3 Trimestre\[AGOSTO 2020 Dación Cuentas CM - CIUDAD.XLSX]INSTRUCCIONES'!#REF!</xm:f>
          </x14:formula1>
          <xm:sqref>K13:L28</xm:sqref>
        </x14:dataValidation>
        <x14:dataValidation type="list" showErrorMessage="1" error="SE DEBE ELEGIR UN VALOR DE LA LISTA">
          <x14:formula1>
            <xm:f>'O:\Datos Compartidos\DIRECCIÓN GENERAL DE VICEALCALDÍA\CONTRATACIÓN\3 Trimestre\[AGOSTO 2020 Dación Cuentas CM - CIUDAD.XLSX]INSTRUCCIONES'!#REF!</xm:f>
          </x14:formula1>
          <xm:sqref>C13:C28</xm:sqref>
        </x14:dataValidation>
        <x14:dataValidation type="list" showErrorMessage="1" error="SE DEBE ELEGIR UN VALOR DE LA LISTA">
          <x14:formula1>
            <xm:f>'C:\Users\noelia fernandez\AppData\Local\Microsoft\Windows\INetCache\Content.Outlook\UN0NV1PB\[DACIÓN CUENTAS AGOSTO 2020 (00000003).xlsx]INSTRUCCIONES'!#REF!</xm:f>
          </x14:formula1>
          <xm:sqref>C4:C12</xm:sqref>
        </x14:dataValidation>
        <x14:dataValidation type="list" showInputMessage="1" showErrorMessage="1" error="SE DEBE ELEGIR UN VALOR DE LA LISTA">
          <x14:formula1>
            <xm:f>'C:\Users\noelia fernandez\AppData\Local\Microsoft\Windows\INetCache\Content.Outlook\UN0NV1PB\[DACIÓN CUENTAS AGOSTO 2020 (00000003).xlsx]INSTRUCCIONES'!#REF!</xm:f>
          </x14:formula1>
          <xm:sqref>K4:L12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491"/>
  <sheetViews>
    <sheetView showGridLines="0" topLeftCell="B1" zoomScaleNormal="100" workbookViewId="0">
      <selection activeCell="C17" sqref="C17"/>
    </sheetView>
  </sheetViews>
  <sheetFormatPr baseColWidth="10" defaultColWidth="10.109375" defaultRowHeight="14.4" zeroHeight="1" x14ac:dyDescent="0.3"/>
  <cols>
    <col min="1" max="1" width="10.109375" style="1" hidden="1" customWidth="1"/>
    <col min="2" max="2" width="15.5546875" style="5" customWidth="1"/>
    <col min="3" max="3" width="14.6640625" style="1" customWidth="1"/>
    <col min="4" max="4" width="60.44140625" style="3" customWidth="1"/>
    <col min="5" max="5" width="12.44140625" style="1" customWidth="1"/>
    <col min="6" max="6" width="15.33203125" style="4" customWidth="1"/>
    <col min="7" max="7" width="12.441406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38.5546875" style="1" customWidth="1"/>
    <col min="18" max="18" width="14.77734375" style="1" bestFit="1" customWidth="1"/>
    <col min="19" max="24" width="10.109375" customWidth="1"/>
  </cols>
  <sheetData>
    <row r="1" spans="1:18" x14ac:dyDescent="0.3">
      <c r="B1" s="8"/>
      <c r="C1" s="7"/>
      <c r="D1" s="85" t="s">
        <v>660</v>
      </c>
      <c r="E1" s="85"/>
      <c r="F1" s="85"/>
      <c r="G1" s="85"/>
      <c r="H1" s="85"/>
      <c r="I1" s="10"/>
      <c r="J1" s="10"/>
      <c r="K1" s="7"/>
      <c r="L1" s="7"/>
      <c r="M1" s="7"/>
      <c r="N1" s="7"/>
      <c r="O1" s="7"/>
      <c r="P1" s="11"/>
      <c r="Q1" s="7"/>
      <c r="R1" s="7"/>
    </row>
    <row r="2" spans="1:18" ht="15" thickBot="1" x14ac:dyDescent="0.35">
      <c r="B2" s="8"/>
      <c r="C2" s="7"/>
      <c r="D2" s="9"/>
      <c r="E2" s="7"/>
      <c r="F2" s="10"/>
      <c r="G2" s="10"/>
      <c r="H2" s="10"/>
      <c r="I2" s="10"/>
      <c r="J2" s="10"/>
      <c r="K2" s="7"/>
      <c r="L2" s="7"/>
      <c r="M2" s="7"/>
      <c r="N2" s="7"/>
      <c r="O2" s="7"/>
      <c r="P2" s="11"/>
      <c r="Q2" s="7"/>
      <c r="R2" s="7"/>
    </row>
    <row r="3" spans="1:18" ht="70.5" customHeight="1" thickBot="1" x14ac:dyDescent="0.35">
      <c r="A3" s="33"/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43" t="s">
        <v>16</v>
      </c>
      <c r="K3" s="12" t="s">
        <v>6</v>
      </c>
      <c r="L3" s="12" t="s">
        <v>5</v>
      </c>
      <c r="M3" s="44" t="s">
        <v>17</v>
      </c>
      <c r="N3" s="44" t="s">
        <v>18</v>
      </c>
      <c r="O3" s="44" t="s">
        <v>19</v>
      </c>
      <c r="P3" s="12" t="s">
        <v>8</v>
      </c>
      <c r="Q3" s="12" t="s">
        <v>1</v>
      </c>
      <c r="R3" s="12" t="s">
        <v>7</v>
      </c>
    </row>
    <row r="4" spans="1:18" ht="28.8" x14ac:dyDescent="0.3">
      <c r="A4" s="16"/>
      <c r="B4" s="146" t="s">
        <v>573</v>
      </c>
      <c r="C4" s="137" t="s">
        <v>9</v>
      </c>
      <c r="D4" s="147" t="s">
        <v>574</v>
      </c>
      <c r="E4" s="139">
        <v>1</v>
      </c>
      <c r="F4" s="140">
        <v>12257.793388429753</v>
      </c>
      <c r="G4" s="141">
        <v>2574.1366115702476</v>
      </c>
      <c r="H4" s="140">
        <v>12257.793388429753</v>
      </c>
      <c r="I4" s="141">
        <v>2574.1366115702476</v>
      </c>
      <c r="J4" s="142">
        <v>44076</v>
      </c>
      <c r="K4" s="143" t="s">
        <v>20</v>
      </c>
      <c r="L4" s="143" t="s">
        <v>21</v>
      </c>
      <c r="M4" s="137"/>
      <c r="N4" s="137"/>
      <c r="O4" s="137"/>
      <c r="P4" s="146" t="s">
        <v>27</v>
      </c>
      <c r="Q4" s="147" t="s">
        <v>28</v>
      </c>
      <c r="R4" s="137" t="s">
        <v>22</v>
      </c>
    </row>
    <row r="5" spans="1:18" ht="28.8" x14ac:dyDescent="0.3">
      <c r="A5" s="16"/>
      <c r="B5" s="18" t="s">
        <v>575</v>
      </c>
      <c r="C5" s="13" t="s">
        <v>9</v>
      </c>
      <c r="D5" s="19" t="s">
        <v>576</v>
      </c>
      <c r="E5" s="45">
        <v>1</v>
      </c>
      <c r="F5" s="14">
        <v>8264.4628099173551</v>
      </c>
      <c r="G5" s="15">
        <v>1735.5371900826449</v>
      </c>
      <c r="H5" s="14">
        <v>8264.4628099173551</v>
      </c>
      <c r="I5" s="15">
        <v>1735.5371900826449</v>
      </c>
      <c r="J5" s="46">
        <v>44078</v>
      </c>
      <c r="K5" s="47" t="s">
        <v>20</v>
      </c>
      <c r="L5" s="47" t="s">
        <v>21</v>
      </c>
      <c r="M5" s="6"/>
      <c r="N5" s="6"/>
      <c r="O5" s="6"/>
      <c r="P5" s="18" t="s">
        <v>96</v>
      </c>
      <c r="Q5" s="19" t="s">
        <v>577</v>
      </c>
      <c r="R5" s="6" t="s">
        <v>22</v>
      </c>
    </row>
    <row r="6" spans="1:18" ht="18.75" customHeight="1" x14ac:dyDescent="0.3">
      <c r="A6" s="16"/>
      <c r="B6" s="18" t="s">
        <v>578</v>
      </c>
      <c r="C6" s="13" t="s">
        <v>9</v>
      </c>
      <c r="D6" s="19" t="s">
        <v>579</v>
      </c>
      <c r="E6" s="48">
        <v>1</v>
      </c>
      <c r="F6" s="14">
        <v>353</v>
      </c>
      <c r="G6" s="15">
        <v>74.13</v>
      </c>
      <c r="H6" s="14">
        <v>353</v>
      </c>
      <c r="I6" s="15">
        <v>74.13</v>
      </c>
      <c r="J6" s="46">
        <v>44082</v>
      </c>
      <c r="K6" s="47" t="s">
        <v>21</v>
      </c>
      <c r="L6" s="47" t="s">
        <v>21</v>
      </c>
      <c r="M6" s="6"/>
      <c r="N6" s="6"/>
      <c r="O6" s="6"/>
      <c r="P6" s="17" t="s">
        <v>397</v>
      </c>
      <c r="Q6" s="89" t="s">
        <v>398</v>
      </c>
      <c r="R6" s="6" t="s">
        <v>22</v>
      </c>
    </row>
    <row r="7" spans="1:18" ht="28.8" x14ac:dyDescent="0.3">
      <c r="A7" s="16"/>
      <c r="B7" s="18" t="s">
        <v>580</v>
      </c>
      <c r="C7" s="13" t="s">
        <v>10</v>
      </c>
      <c r="D7" s="19" t="s">
        <v>581</v>
      </c>
      <c r="E7" s="48">
        <v>2</v>
      </c>
      <c r="F7" s="14">
        <v>7250</v>
      </c>
      <c r="G7" s="15">
        <v>1522.5</v>
      </c>
      <c r="H7" s="14">
        <v>7250</v>
      </c>
      <c r="I7" s="15">
        <v>1522.5</v>
      </c>
      <c r="J7" s="46">
        <v>44075</v>
      </c>
      <c r="K7" s="47" t="s">
        <v>20</v>
      </c>
      <c r="L7" s="47" t="s">
        <v>21</v>
      </c>
      <c r="M7" s="6"/>
      <c r="N7" s="6"/>
      <c r="O7" s="6"/>
      <c r="P7" s="17" t="s">
        <v>582</v>
      </c>
      <c r="Q7" s="89" t="s">
        <v>583</v>
      </c>
      <c r="R7" s="6" t="s">
        <v>22</v>
      </c>
    </row>
    <row r="8" spans="1:18" ht="21" customHeight="1" x14ac:dyDescent="0.3">
      <c r="A8" s="16"/>
      <c r="B8" s="18" t="s">
        <v>584</v>
      </c>
      <c r="C8" s="13" t="s">
        <v>10</v>
      </c>
      <c r="D8" s="19" t="s">
        <v>585</v>
      </c>
      <c r="E8" s="45">
        <v>1</v>
      </c>
      <c r="F8" s="14">
        <v>2400</v>
      </c>
      <c r="G8" s="15">
        <v>504</v>
      </c>
      <c r="H8" s="14">
        <v>2400</v>
      </c>
      <c r="I8" s="15">
        <v>504</v>
      </c>
      <c r="J8" s="46">
        <v>44095</v>
      </c>
      <c r="K8" s="47" t="s">
        <v>20</v>
      </c>
      <c r="L8" s="47" t="s">
        <v>21</v>
      </c>
      <c r="M8" s="6"/>
      <c r="N8" s="6"/>
      <c r="O8" s="6"/>
      <c r="P8" s="18" t="s">
        <v>586</v>
      </c>
      <c r="Q8" s="19" t="s">
        <v>587</v>
      </c>
      <c r="R8" s="6" t="s">
        <v>22</v>
      </c>
    </row>
    <row r="9" spans="1:18" ht="28.8" x14ac:dyDescent="0.3">
      <c r="A9" s="16"/>
      <c r="B9" s="18" t="s">
        <v>588</v>
      </c>
      <c r="C9" s="13" t="s">
        <v>11</v>
      </c>
      <c r="D9" s="19" t="s">
        <v>589</v>
      </c>
      <c r="E9" s="48">
        <v>3</v>
      </c>
      <c r="F9" s="14">
        <v>8500</v>
      </c>
      <c r="G9" s="15">
        <v>1785</v>
      </c>
      <c r="H9" s="14">
        <v>8500</v>
      </c>
      <c r="I9" s="15">
        <v>1785</v>
      </c>
      <c r="J9" s="46">
        <v>44076</v>
      </c>
      <c r="K9" s="47" t="s">
        <v>20</v>
      </c>
      <c r="L9" s="47" t="s">
        <v>21</v>
      </c>
      <c r="M9" s="6"/>
      <c r="N9" s="6"/>
      <c r="O9" s="6"/>
      <c r="P9" s="18" t="s">
        <v>590</v>
      </c>
      <c r="Q9" s="19" t="s">
        <v>591</v>
      </c>
      <c r="R9" s="6" t="s">
        <v>22</v>
      </c>
    </row>
    <row r="10" spans="1:18" ht="28.8" x14ac:dyDescent="0.3">
      <c r="A10" s="16"/>
      <c r="B10" s="18" t="s">
        <v>592</v>
      </c>
      <c r="C10" s="13" t="s">
        <v>10</v>
      </c>
      <c r="D10" s="19" t="s">
        <v>593</v>
      </c>
      <c r="E10" s="48">
        <v>1</v>
      </c>
      <c r="F10" s="14">
        <v>1600</v>
      </c>
      <c r="G10" s="15">
        <v>336</v>
      </c>
      <c r="H10" s="14">
        <v>1600</v>
      </c>
      <c r="I10" s="15">
        <v>336</v>
      </c>
      <c r="J10" s="46">
        <v>44096</v>
      </c>
      <c r="K10" s="47" t="s">
        <v>20</v>
      </c>
      <c r="L10" s="47" t="s">
        <v>21</v>
      </c>
      <c r="M10" s="6"/>
      <c r="N10" s="6"/>
      <c r="O10" s="6"/>
      <c r="P10" s="18" t="s">
        <v>103</v>
      </c>
      <c r="Q10" s="19" t="s">
        <v>104</v>
      </c>
      <c r="R10" s="6" t="s">
        <v>22</v>
      </c>
    </row>
    <row r="11" spans="1:18" ht="28.8" x14ac:dyDescent="0.3">
      <c r="A11" s="16"/>
      <c r="B11" s="18" t="s">
        <v>594</v>
      </c>
      <c r="C11" s="13" t="s">
        <v>10</v>
      </c>
      <c r="D11" s="19" t="s">
        <v>595</v>
      </c>
      <c r="E11" s="48">
        <v>1</v>
      </c>
      <c r="F11" s="14">
        <v>2700</v>
      </c>
      <c r="G11" s="15">
        <v>567</v>
      </c>
      <c r="H11" s="14">
        <v>2700</v>
      </c>
      <c r="I11" s="15">
        <v>567</v>
      </c>
      <c r="J11" s="46">
        <v>44096</v>
      </c>
      <c r="K11" s="47" t="s">
        <v>20</v>
      </c>
      <c r="L11" s="47" t="s">
        <v>21</v>
      </c>
      <c r="M11" s="6"/>
      <c r="N11" s="6"/>
      <c r="O11" s="6"/>
      <c r="P11" s="18" t="s">
        <v>105</v>
      </c>
      <c r="Q11" s="19" t="s">
        <v>106</v>
      </c>
      <c r="R11" s="6" t="s">
        <v>22</v>
      </c>
    </row>
    <row r="12" spans="1:18" ht="28.8" x14ac:dyDescent="0.3">
      <c r="A12" s="16"/>
      <c r="B12" s="18" t="s">
        <v>596</v>
      </c>
      <c r="C12" s="13" t="s">
        <v>10</v>
      </c>
      <c r="D12" s="19" t="s">
        <v>597</v>
      </c>
      <c r="E12" s="48">
        <v>1</v>
      </c>
      <c r="F12" s="14">
        <v>2100</v>
      </c>
      <c r="G12" s="15">
        <v>441</v>
      </c>
      <c r="H12" s="14">
        <v>2100</v>
      </c>
      <c r="I12" s="15">
        <v>441</v>
      </c>
      <c r="J12" s="46">
        <v>44077</v>
      </c>
      <c r="K12" s="47" t="s">
        <v>20</v>
      </c>
      <c r="L12" s="47" t="s">
        <v>21</v>
      </c>
      <c r="M12" s="6"/>
      <c r="N12" s="6"/>
      <c r="O12" s="6"/>
      <c r="P12" s="18" t="s">
        <v>598</v>
      </c>
      <c r="Q12" s="19" t="s">
        <v>599</v>
      </c>
      <c r="R12" s="6" t="s">
        <v>22</v>
      </c>
    </row>
    <row r="13" spans="1:18" ht="28.8" x14ac:dyDescent="0.3">
      <c r="A13" s="16"/>
      <c r="B13" s="18" t="s">
        <v>600</v>
      </c>
      <c r="C13" s="13" t="s">
        <v>10</v>
      </c>
      <c r="D13" s="19" t="s">
        <v>601</v>
      </c>
      <c r="E13" s="45">
        <v>1</v>
      </c>
      <c r="F13" s="14">
        <v>3200</v>
      </c>
      <c r="G13" s="15">
        <v>672</v>
      </c>
      <c r="H13" s="14">
        <v>3200</v>
      </c>
      <c r="I13" s="15">
        <v>672</v>
      </c>
      <c r="J13" s="46">
        <v>44096</v>
      </c>
      <c r="K13" s="47" t="s">
        <v>20</v>
      </c>
      <c r="L13" s="47" t="s">
        <v>21</v>
      </c>
      <c r="M13" s="6"/>
      <c r="N13" s="6"/>
      <c r="O13" s="6"/>
      <c r="P13" s="18" t="s">
        <v>103</v>
      </c>
      <c r="Q13" s="19" t="s">
        <v>104</v>
      </c>
      <c r="R13" s="6" t="s">
        <v>22</v>
      </c>
    </row>
    <row r="14" spans="1:18" ht="28.8" x14ac:dyDescent="0.3">
      <c r="A14" s="16"/>
      <c r="B14" s="18" t="s">
        <v>602</v>
      </c>
      <c r="C14" s="13" t="s">
        <v>9</v>
      </c>
      <c r="D14" s="19" t="s">
        <v>603</v>
      </c>
      <c r="E14" s="45">
        <v>1</v>
      </c>
      <c r="F14" s="14">
        <v>71.537190082644628</v>
      </c>
      <c r="G14" s="15">
        <v>15.022809917355374</v>
      </c>
      <c r="H14" s="14">
        <v>71.537190082644628</v>
      </c>
      <c r="I14" s="15">
        <v>15.022809917355374</v>
      </c>
      <c r="J14" s="46">
        <v>44071</v>
      </c>
      <c r="K14" s="47" t="s">
        <v>21</v>
      </c>
      <c r="L14" s="47" t="s">
        <v>21</v>
      </c>
      <c r="M14" s="6"/>
      <c r="N14" s="6"/>
      <c r="O14" s="6"/>
      <c r="P14" s="18" t="s">
        <v>35</v>
      </c>
      <c r="Q14" s="19" t="s">
        <v>36</v>
      </c>
      <c r="R14" s="6" t="s">
        <v>22</v>
      </c>
    </row>
    <row r="15" spans="1:18" ht="28.8" x14ac:dyDescent="0.3">
      <c r="A15" s="16"/>
      <c r="B15" s="18" t="s">
        <v>604</v>
      </c>
      <c r="C15" s="13" t="s">
        <v>10</v>
      </c>
      <c r="D15" s="19" t="s">
        <v>605</v>
      </c>
      <c r="E15" s="45">
        <v>1</v>
      </c>
      <c r="F15" s="14">
        <v>560</v>
      </c>
      <c r="G15" s="15">
        <v>117.60000000000002</v>
      </c>
      <c r="H15" s="14">
        <v>560</v>
      </c>
      <c r="I15" s="15">
        <v>117.60000000000002</v>
      </c>
      <c r="J15" s="46">
        <v>44085</v>
      </c>
      <c r="K15" s="47" t="s">
        <v>21</v>
      </c>
      <c r="L15" s="47" t="s">
        <v>21</v>
      </c>
      <c r="M15" s="6"/>
      <c r="N15" s="6"/>
      <c r="O15" s="6"/>
      <c r="P15" s="18" t="s">
        <v>29</v>
      </c>
      <c r="Q15" s="19" t="s">
        <v>30</v>
      </c>
      <c r="R15" s="6" t="s">
        <v>22</v>
      </c>
    </row>
    <row r="16" spans="1:18" ht="43.2" x14ac:dyDescent="0.3">
      <c r="A16" s="16"/>
      <c r="B16" s="18" t="s">
        <v>606</v>
      </c>
      <c r="C16" s="13" t="s">
        <v>10</v>
      </c>
      <c r="D16" s="19" t="s">
        <v>607</v>
      </c>
      <c r="E16" s="45">
        <v>1</v>
      </c>
      <c r="F16" s="14">
        <v>2460</v>
      </c>
      <c r="G16" s="15">
        <v>516.59999999999991</v>
      </c>
      <c r="H16" s="14">
        <v>2460</v>
      </c>
      <c r="I16" s="15">
        <v>516.59999999999991</v>
      </c>
      <c r="J16" s="46">
        <v>44089</v>
      </c>
      <c r="K16" s="47" t="s">
        <v>20</v>
      </c>
      <c r="L16" s="47" t="s">
        <v>21</v>
      </c>
      <c r="M16" s="6"/>
      <c r="N16" s="6"/>
      <c r="O16" s="6"/>
      <c r="P16" s="18" t="s">
        <v>608</v>
      </c>
      <c r="Q16" s="19" t="s">
        <v>609</v>
      </c>
      <c r="R16" s="6" t="s">
        <v>22</v>
      </c>
    </row>
    <row r="17" spans="1:18" ht="28.8" x14ac:dyDescent="0.3">
      <c r="A17" s="16"/>
      <c r="B17" s="18" t="s">
        <v>610</v>
      </c>
      <c r="C17" s="13" t="s">
        <v>10</v>
      </c>
      <c r="D17" s="19" t="s">
        <v>611</v>
      </c>
      <c r="E17" s="45">
        <v>1</v>
      </c>
      <c r="F17" s="14">
        <v>801</v>
      </c>
      <c r="G17" s="15">
        <v>168.21000000000004</v>
      </c>
      <c r="H17" s="14">
        <v>801</v>
      </c>
      <c r="I17" s="15">
        <v>168.21000000000004</v>
      </c>
      <c r="J17" s="46">
        <v>44096</v>
      </c>
      <c r="K17" s="47" t="s">
        <v>20</v>
      </c>
      <c r="L17" s="47" t="s">
        <v>21</v>
      </c>
      <c r="M17" s="6"/>
      <c r="N17" s="6"/>
      <c r="O17" s="6"/>
      <c r="P17" s="18" t="s">
        <v>612</v>
      </c>
      <c r="Q17" s="19" t="s">
        <v>613</v>
      </c>
      <c r="R17" s="6" t="s">
        <v>22</v>
      </c>
    </row>
    <row r="18" spans="1:18" ht="35.25" customHeight="1" x14ac:dyDescent="0.3">
      <c r="A18" s="16"/>
      <c r="B18" s="18" t="s">
        <v>614</v>
      </c>
      <c r="C18" s="13" t="s">
        <v>10</v>
      </c>
      <c r="D18" s="19" t="s">
        <v>615</v>
      </c>
      <c r="E18" s="45">
        <v>1</v>
      </c>
      <c r="F18" s="14">
        <v>80</v>
      </c>
      <c r="G18" s="15">
        <v>16.799999999999997</v>
      </c>
      <c r="H18" s="14">
        <v>80</v>
      </c>
      <c r="I18" s="15">
        <v>16.799999999999997</v>
      </c>
      <c r="J18" s="46">
        <v>44098</v>
      </c>
      <c r="K18" s="47" t="s">
        <v>21</v>
      </c>
      <c r="L18" s="47" t="s">
        <v>21</v>
      </c>
      <c r="M18" s="6"/>
      <c r="N18" s="6"/>
      <c r="O18" s="6"/>
      <c r="P18" s="18" t="s">
        <v>64</v>
      </c>
      <c r="Q18" s="19" t="s">
        <v>65</v>
      </c>
      <c r="R18" s="6" t="s">
        <v>22</v>
      </c>
    </row>
    <row r="19" spans="1:18" x14ac:dyDescent="0.3">
      <c r="A19" s="16"/>
      <c r="B19" s="18" t="s">
        <v>616</v>
      </c>
      <c r="C19" s="13" t="s">
        <v>10</v>
      </c>
      <c r="D19" s="19" t="s">
        <v>617</v>
      </c>
      <c r="E19" s="45">
        <v>1</v>
      </c>
      <c r="F19" s="14">
        <v>8100</v>
      </c>
      <c r="G19" s="15">
        <v>1701</v>
      </c>
      <c r="H19" s="14">
        <v>8100</v>
      </c>
      <c r="I19" s="15">
        <v>1701</v>
      </c>
      <c r="J19" s="46">
        <v>44084</v>
      </c>
      <c r="K19" s="47" t="s">
        <v>20</v>
      </c>
      <c r="L19" s="47" t="s">
        <v>21</v>
      </c>
      <c r="M19" s="6"/>
      <c r="N19" s="6"/>
      <c r="O19" s="6"/>
      <c r="P19" s="18" t="s">
        <v>618</v>
      </c>
      <c r="Q19" s="19" t="s">
        <v>619</v>
      </c>
      <c r="R19" s="6" t="s">
        <v>22</v>
      </c>
    </row>
    <row r="20" spans="1:18" ht="28.8" x14ac:dyDescent="0.3">
      <c r="A20" s="16"/>
      <c r="B20" s="18" t="s">
        <v>620</v>
      </c>
      <c r="C20" s="13" t="s">
        <v>10</v>
      </c>
      <c r="D20" s="19" t="s">
        <v>621</v>
      </c>
      <c r="E20" s="45">
        <v>1</v>
      </c>
      <c r="F20" s="14">
        <v>825</v>
      </c>
      <c r="G20" s="15">
        <v>173.25</v>
      </c>
      <c r="H20" s="14">
        <v>825</v>
      </c>
      <c r="I20" s="15">
        <v>173.25</v>
      </c>
      <c r="J20" s="46">
        <v>44096</v>
      </c>
      <c r="K20" s="47" t="s">
        <v>21</v>
      </c>
      <c r="L20" s="47" t="s">
        <v>21</v>
      </c>
      <c r="M20" s="6"/>
      <c r="N20" s="6"/>
      <c r="O20" s="6"/>
      <c r="P20" s="18" t="s">
        <v>622</v>
      </c>
      <c r="Q20" s="19" t="s">
        <v>623</v>
      </c>
      <c r="R20" s="6" t="s">
        <v>22</v>
      </c>
    </row>
    <row r="21" spans="1:18" ht="28.8" x14ac:dyDescent="0.3">
      <c r="A21" s="16"/>
      <c r="B21" s="18" t="s">
        <v>624</v>
      </c>
      <c r="C21" s="13" t="s">
        <v>10</v>
      </c>
      <c r="D21" s="19" t="s">
        <v>625</v>
      </c>
      <c r="E21" s="45">
        <v>1</v>
      </c>
      <c r="F21" s="14">
        <v>325</v>
      </c>
      <c r="G21" s="15">
        <v>68.25</v>
      </c>
      <c r="H21" s="14">
        <v>325</v>
      </c>
      <c r="I21" s="15">
        <v>68.25</v>
      </c>
      <c r="J21" s="46">
        <v>44091</v>
      </c>
      <c r="K21" s="47" t="s">
        <v>21</v>
      </c>
      <c r="L21" s="47" t="s">
        <v>21</v>
      </c>
      <c r="M21" s="6"/>
      <c r="N21" s="6"/>
      <c r="O21" s="6"/>
      <c r="P21" s="18" t="s">
        <v>59</v>
      </c>
      <c r="Q21" s="19" t="s">
        <v>60</v>
      </c>
      <c r="R21" s="6" t="s">
        <v>22</v>
      </c>
    </row>
    <row r="22" spans="1:18" ht="43.2" x14ac:dyDescent="0.3">
      <c r="A22" s="16"/>
      <c r="B22" s="18" t="s">
        <v>626</v>
      </c>
      <c r="C22" s="13" t="s">
        <v>10</v>
      </c>
      <c r="D22" s="19" t="s">
        <v>627</v>
      </c>
      <c r="E22" s="45">
        <v>1</v>
      </c>
      <c r="F22" s="14">
        <v>1500</v>
      </c>
      <c r="G22" s="15">
        <v>315</v>
      </c>
      <c r="H22" s="14">
        <v>1500</v>
      </c>
      <c r="I22" s="15">
        <v>315</v>
      </c>
      <c r="J22" s="46">
        <v>44097</v>
      </c>
      <c r="K22" s="47" t="s">
        <v>20</v>
      </c>
      <c r="L22" s="47" t="s">
        <v>21</v>
      </c>
      <c r="M22" s="6"/>
      <c r="N22" s="6"/>
      <c r="O22" s="6"/>
      <c r="P22" s="18" t="s">
        <v>628</v>
      </c>
      <c r="Q22" s="19" t="s">
        <v>629</v>
      </c>
      <c r="R22" s="6" t="s">
        <v>22</v>
      </c>
    </row>
    <row r="23" spans="1:18" ht="21.75" customHeight="1" x14ac:dyDescent="0.3">
      <c r="A23" s="16"/>
      <c r="B23" s="18" t="s">
        <v>630</v>
      </c>
      <c r="C23" s="13" t="s">
        <v>11</v>
      </c>
      <c r="D23" s="19" t="s">
        <v>631</v>
      </c>
      <c r="E23" s="45">
        <v>2</v>
      </c>
      <c r="F23" s="14">
        <v>7447.2892561983472</v>
      </c>
      <c r="G23" s="15">
        <v>1563.9307438016522</v>
      </c>
      <c r="H23" s="14">
        <v>7447.2892561983472</v>
      </c>
      <c r="I23" s="15">
        <v>1563.9307438016522</v>
      </c>
      <c r="J23" s="46">
        <v>44089</v>
      </c>
      <c r="K23" s="47" t="s">
        <v>20</v>
      </c>
      <c r="L23" s="47" t="s">
        <v>21</v>
      </c>
      <c r="M23" s="6"/>
      <c r="N23" s="6"/>
      <c r="O23" s="6"/>
      <c r="P23" s="18" t="s">
        <v>29</v>
      </c>
      <c r="Q23" s="20" t="s">
        <v>30</v>
      </c>
      <c r="R23" s="6" t="s">
        <v>22</v>
      </c>
    </row>
    <row r="24" spans="1:18" ht="28.8" x14ac:dyDescent="0.3">
      <c r="A24" s="16"/>
      <c r="B24" s="18" t="s">
        <v>632</v>
      </c>
      <c r="C24" s="13" t="s">
        <v>10</v>
      </c>
      <c r="D24" s="19" t="s">
        <v>633</v>
      </c>
      <c r="E24" s="45">
        <v>1</v>
      </c>
      <c r="F24" s="14">
        <v>346.00000000000006</v>
      </c>
      <c r="G24" s="15">
        <v>72.659999999999968</v>
      </c>
      <c r="H24" s="14">
        <v>346.00000000000006</v>
      </c>
      <c r="I24" s="15">
        <v>72.659999999999968</v>
      </c>
      <c r="J24" s="46">
        <v>44090</v>
      </c>
      <c r="K24" s="47" t="s">
        <v>21</v>
      </c>
      <c r="L24" s="47" t="s">
        <v>21</v>
      </c>
      <c r="M24" s="6"/>
      <c r="N24" s="6"/>
      <c r="O24" s="6"/>
      <c r="P24" s="18" t="s">
        <v>634</v>
      </c>
      <c r="Q24" s="19" t="s">
        <v>635</v>
      </c>
      <c r="R24" s="6" t="s">
        <v>22</v>
      </c>
    </row>
    <row r="25" spans="1:18" ht="28.8" x14ac:dyDescent="0.3">
      <c r="A25" s="16"/>
      <c r="B25" s="18" t="s">
        <v>636</v>
      </c>
      <c r="C25" s="13" t="s">
        <v>10</v>
      </c>
      <c r="D25" s="19" t="s">
        <v>637</v>
      </c>
      <c r="E25" s="45">
        <v>1</v>
      </c>
      <c r="F25" s="14">
        <v>9464</v>
      </c>
      <c r="G25" s="15">
        <v>1987.44</v>
      </c>
      <c r="H25" s="14">
        <v>9464</v>
      </c>
      <c r="I25" s="15">
        <v>1987.44</v>
      </c>
      <c r="J25" s="46">
        <v>44095</v>
      </c>
      <c r="K25" s="47" t="s">
        <v>21</v>
      </c>
      <c r="L25" s="47" t="s">
        <v>21</v>
      </c>
      <c r="M25" s="6"/>
      <c r="N25" s="6"/>
      <c r="O25" s="6"/>
      <c r="P25" s="18" t="s">
        <v>638</v>
      </c>
      <c r="Q25" s="99" t="s">
        <v>639</v>
      </c>
      <c r="R25" s="6" t="s">
        <v>22</v>
      </c>
    </row>
    <row r="26" spans="1:18" ht="28.8" x14ac:dyDescent="0.3">
      <c r="A26" s="16"/>
      <c r="B26" s="18" t="s">
        <v>640</v>
      </c>
      <c r="C26" s="13" t="s">
        <v>10</v>
      </c>
      <c r="D26" s="19" t="s">
        <v>641</v>
      </c>
      <c r="E26" s="45">
        <v>1</v>
      </c>
      <c r="F26" s="14">
        <v>370.90909090909093</v>
      </c>
      <c r="G26" s="15">
        <v>77.890909090909076</v>
      </c>
      <c r="H26" s="14">
        <v>370.90909090909093</v>
      </c>
      <c r="I26" s="15">
        <v>77.890909090909076</v>
      </c>
      <c r="J26" s="46">
        <v>44097</v>
      </c>
      <c r="K26" s="47" t="s">
        <v>20</v>
      </c>
      <c r="L26" s="47" t="s">
        <v>21</v>
      </c>
      <c r="M26" s="6"/>
      <c r="N26" s="6"/>
      <c r="O26" s="6"/>
      <c r="P26" s="18" t="s">
        <v>99</v>
      </c>
      <c r="Q26" s="101" t="s">
        <v>100</v>
      </c>
      <c r="R26" s="6" t="s">
        <v>22</v>
      </c>
    </row>
    <row r="27" spans="1:18" ht="28.8" x14ac:dyDescent="0.3">
      <c r="A27" s="16"/>
      <c r="B27" s="18" t="s">
        <v>642</v>
      </c>
      <c r="C27" s="13" t="s">
        <v>9</v>
      </c>
      <c r="D27" s="19" t="s">
        <v>643</v>
      </c>
      <c r="E27" s="45">
        <v>1</v>
      </c>
      <c r="F27" s="14">
        <v>339.84297520661158</v>
      </c>
      <c r="G27" s="15">
        <v>71.367024793388396</v>
      </c>
      <c r="H27" s="14">
        <v>339.84297520661158</v>
      </c>
      <c r="I27" s="15">
        <v>71.367024793388396</v>
      </c>
      <c r="J27" s="46">
        <v>44096</v>
      </c>
      <c r="K27" s="47" t="s">
        <v>21</v>
      </c>
      <c r="L27" s="47" t="s">
        <v>21</v>
      </c>
      <c r="M27" s="6"/>
      <c r="N27" s="6"/>
      <c r="O27" s="6"/>
      <c r="P27" s="18" t="s">
        <v>526</v>
      </c>
      <c r="Q27" s="18" t="s">
        <v>527</v>
      </c>
      <c r="R27" s="6" t="s">
        <v>22</v>
      </c>
    </row>
    <row r="28" spans="1:18" ht="28.8" x14ac:dyDescent="0.3">
      <c r="A28" s="16"/>
      <c r="B28" s="18" t="s">
        <v>644</v>
      </c>
      <c r="C28" s="13" t="s">
        <v>10</v>
      </c>
      <c r="D28" s="19" t="s">
        <v>645</v>
      </c>
      <c r="E28" s="45">
        <v>2</v>
      </c>
      <c r="F28" s="14">
        <v>14958.677685950413</v>
      </c>
      <c r="G28" s="15">
        <v>3141.3223140495866</v>
      </c>
      <c r="H28" s="14">
        <v>14958.677685950413</v>
      </c>
      <c r="I28" s="15">
        <v>3141.3223140495866</v>
      </c>
      <c r="J28" s="46">
        <v>44089</v>
      </c>
      <c r="K28" s="47" t="s">
        <v>20</v>
      </c>
      <c r="L28" s="47" t="s">
        <v>21</v>
      </c>
      <c r="M28" s="6"/>
      <c r="N28" s="6"/>
      <c r="O28" s="6"/>
      <c r="P28" s="18" t="s">
        <v>33</v>
      </c>
      <c r="Q28" s="18" t="s">
        <v>34</v>
      </c>
      <c r="R28" s="6" t="s">
        <v>22</v>
      </c>
    </row>
    <row r="29" spans="1:18" ht="43.2" x14ac:dyDescent="0.3">
      <c r="A29" s="16"/>
      <c r="B29" s="18" t="s">
        <v>646</v>
      </c>
      <c r="C29" s="13" t="s">
        <v>10</v>
      </c>
      <c r="D29" s="19" t="s">
        <v>647</v>
      </c>
      <c r="E29" s="45">
        <v>1</v>
      </c>
      <c r="F29" s="14">
        <v>3460.80165289256</v>
      </c>
      <c r="G29" s="15">
        <v>726.76834710743788</v>
      </c>
      <c r="H29" s="14">
        <v>3460.80165289256</v>
      </c>
      <c r="I29" s="15">
        <v>726.76834710743788</v>
      </c>
      <c r="J29" s="46">
        <v>44089</v>
      </c>
      <c r="K29" s="47" t="s">
        <v>21</v>
      </c>
      <c r="L29" s="47" t="s">
        <v>21</v>
      </c>
      <c r="M29" s="6"/>
      <c r="N29" s="6"/>
      <c r="O29" s="6"/>
      <c r="P29" s="18" t="s">
        <v>467</v>
      </c>
      <c r="Q29" s="19" t="s">
        <v>468</v>
      </c>
      <c r="R29" s="6" t="s">
        <v>22</v>
      </c>
    </row>
    <row r="30" spans="1:18" ht="22.5" customHeight="1" x14ac:dyDescent="0.3">
      <c r="A30" s="16"/>
      <c r="B30" s="18" t="s">
        <v>648</v>
      </c>
      <c r="C30" s="13" t="s">
        <v>9</v>
      </c>
      <c r="D30" s="19" t="s">
        <v>649</v>
      </c>
      <c r="E30" s="45">
        <v>1</v>
      </c>
      <c r="F30" s="14">
        <v>110.63636363636364</v>
      </c>
      <c r="G30" s="15">
        <v>23.233636363636364</v>
      </c>
      <c r="H30" s="14">
        <v>110.63636363636364</v>
      </c>
      <c r="I30" s="15">
        <v>23.233636363636364</v>
      </c>
      <c r="J30" s="46">
        <v>44090</v>
      </c>
      <c r="K30" s="47" t="s">
        <v>21</v>
      </c>
      <c r="L30" s="47" t="s">
        <v>21</v>
      </c>
      <c r="M30" s="6"/>
      <c r="N30" s="6"/>
      <c r="O30" s="6"/>
      <c r="P30" s="18" t="s">
        <v>62</v>
      </c>
      <c r="Q30" s="19" t="s">
        <v>63</v>
      </c>
      <c r="R30" s="6" t="s">
        <v>22</v>
      </c>
    </row>
    <row r="31" spans="1:18" ht="28.8" x14ac:dyDescent="0.3">
      <c r="A31" s="16"/>
      <c r="B31" s="18" t="s">
        <v>650</v>
      </c>
      <c r="C31" s="13" t="s">
        <v>10</v>
      </c>
      <c r="D31" s="19" t="s">
        <v>651</v>
      </c>
      <c r="E31" s="45">
        <v>1</v>
      </c>
      <c r="F31" s="14">
        <v>413.20661157024796</v>
      </c>
      <c r="G31" s="15">
        <v>86.77338842975206</v>
      </c>
      <c r="H31" s="14">
        <v>413.20661157024796</v>
      </c>
      <c r="I31" s="15">
        <v>86.77338842975206</v>
      </c>
      <c r="J31" s="46">
        <v>44090</v>
      </c>
      <c r="K31" s="47" t="s">
        <v>21</v>
      </c>
      <c r="L31" s="47" t="s">
        <v>21</v>
      </c>
      <c r="M31" s="6"/>
      <c r="N31" s="6"/>
      <c r="O31" s="6"/>
      <c r="P31" s="18" t="s">
        <v>652</v>
      </c>
      <c r="Q31" s="19" t="s">
        <v>653</v>
      </c>
      <c r="R31" s="6" t="s">
        <v>22</v>
      </c>
    </row>
    <row r="32" spans="1:18" ht="43.2" x14ac:dyDescent="0.3">
      <c r="A32" s="16"/>
      <c r="B32" s="18" t="s">
        <v>654</v>
      </c>
      <c r="C32" s="13" t="s">
        <v>10</v>
      </c>
      <c r="D32" s="19" t="s">
        <v>655</v>
      </c>
      <c r="E32" s="45">
        <v>1</v>
      </c>
      <c r="F32" s="14">
        <v>910</v>
      </c>
      <c r="G32" s="15">
        <v>191.09999999999991</v>
      </c>
      <c r="H32" s="14">
        <v>910</v>
      </c>
      <c r="I32" s="15">
        <v>191.09999999999991</v>
      </c>
      <c r="J32" s="46">
        <v>44096</v>
      </c>
      <c r="K32" s="47" t="s">
        <v>21</v>
      </c>
      <c r="L32" s="47" t="s">
        <v>21</v>
      </c>
      <c r="M32" s="6"/>
      <c r="N32" s="6"/>
      <c r="O32" s="6"/>
      <c r="P32" s="18" t="s">
        <v>656</v>
      </c>
      <c r="Q32" s="19" t="s">
        <v>657</v>
      </c>
      <c r="R32" s="6" t="s">
        <v>22</v>
      </c>
    </row>
    <row r="33" spans="1:18" ht="43.2" x14ac:dyDescent="0.3">
      <c r="A33" s="16"/>
      <c r="B33" s="18" t="s">
        <v>658</v>
      </c>
      <c r="C33" s="13" t="s">
        <v>10</v>
      </c>
      <c r="D33" s="19" t="s">
        <v>659</v>
      </c>
      <c r="E33" s="60">
        <v>1</v>
      </c>
      <c r="F33" s="14">
        <v>4436.0000000000009</v>
      </c>
      <c r="G33" s="15">
        <v>931.55999999999949</v>
      </c>
      <c r="H33" s="14">
        <v>4436.0000000000009</v>
      </c>
      <c r="I33" s="15">
        <v>931.55999999999949</v>
      </c>
      <c r="J33" s="46">
        <v>44097</v>
      </c>
      <c r="K33" s="47" t="s">
        <v>21</v>
      </c>
      <c r="L33" s="47" t="s">
        <v>21</v>
      </c>
      <c r="M33" s="6"/>
      <c r="N33" s="6"/>
      <c r="O33" s="6"/>
      <c r="P33" s="18" t="s">
        <v>656</v>
      </c>
      <c r="Q33" s="19" t="s">
        <v>657</v>
      </c>
      <c r="R33" s="6" t="s">
        <v>22</v>
      </c>
    </row>
    <row r="34" spans="1:18" x14ac:dyDescent="0.3">
      <c r="B34" s="41"/>
      <c r="C34" s="7"/>
      <c r="D34" s="9"/>
      <c r="E34" s="7"/>
    </row>
    <row r="35" spans="1:18" x14ac:dyDescent="0.3">
      <c r="B35" s="102"/>
      <c r="C35" s="7"/>
      <c r="D35" s="9"/>
      <c r="E35" s="7"/>
    </row>
    <row r="36" spans="1:18" x14ac:dyDescent="0.3">
      <c r="B36" s="41"/>
      <c r="C36" s="7"/>
      <c r="D36" s="9"/>
      <c r="E36" s="7"/>
    </row>
    <row r="37" spans="1:18" x14ac:dyDescent="0.3">
      <c r="B37" s="41"/>
      <c r="C37" s="7"/>
      <c r="D37" s="9"/>
      <c r="E37" s="7"/>
    </row>
    <row r="38" spans="1:18" x14ac:dyDescent="0.3">
      <c r="B38" s="41"/>
      <c r="C38" s="7"/>
      <c r="D38" s="9"/>
      <c r="E38" s="7"/>
    </row>
    <row r="39" spans="1:18" x14ac:dyDescent="0.3">
      <c r="B39" s="102"/>
      <c r="C39" s="7"/>
      <c r="D39" s="9"/>
      <c r="E39" s="7"/>
    </row>
    <row r="40" spans="1:18" x14ac:dyDescent="0.3">
      <c r="B40" s="41"/>
      <c r="C40" s="7"/>
      <c r="D40" s="9"/>
      <c r="E40" s="7"/>
    </row>
    <row r="41" spans="1:18" x14ac:dyDescent="0.3">
      <c r="B41" s="41"/>
      <c r="C41" s="7"/>
      <c r="D41" s="9"/>
      <c r="E41" s="7"/>
    </row>
    <row r="42" spans="1:18" x14ac:dyDescent="0.3">
      <c r="B42" s="41"/>
      <c r="C42" s="7"/>
      <c r="D42" s="9"/>
      <c r="E42" s="7"/>
    </row>
    <row r="43" spans="1:18" x14ac:dyDescent="0.3">
      <c r="B43" s="41"/>
      <c r="C43" s="7"/>
      <c r="D43" s="9"/>
      <c r="E43" s="7"/>
    </row>
    <row r="44" spans="1:18" x14ac:dyDescent="0.3">
      <c r="B44" s="41"/>
      <c r="C44" s="7"/>
      <c r="D44" s="9"/>
      <c r="E44" s="7"/>
    </row>
    <row r="45" spans="1:18" x14ac:dyDescent="0.3">
      <c r="B45" s="41"/>
      <c r="C45" s="7"/>
      <c r="D45" s="9"/>
      <c r="E45" s="7"/>
    </row>
    <row r="46" spans="1:18" x14ac:dyDescent="0.3">
      <c r="B46" s="41"/>
      <c r="C46" s="7"/>
      <c r="D46" s="9"/>
      <c r="E46" s="7"/>
    </row>
    <row r="47" spans="1:18" x14ac:dyDescent="0.3">
      <c r="B47" s="41"/>
      <c r="C47" s="7"/>
      <c r="D47" s="9"/>
      <c r="E47" s="7"/>
    </row>
    <row r="48" spans="1:18" x14ac:dyDescent="0.3">
      <c r="B48" s="41"/>
      <c r="C48" s="7"/>
      <c r="D48" s="9"/>
      <c r="E48" s="7"/>
    </row>
    <row r="49" spans="2:5" x14ac:dyDescent="0.3">
      <c r="B49" s="41"/>
      <c r="C49" s="7"/>
      <c r="D49" s="9"/>
      <c r="E49" s="7"/>
    </row>
    <row r="50" spans="2:5" x14ac:dyDescent="0.3">
      <c r="B50" s="41"/>
      <c r="C50" s="7"/>
      <c r="D50" s="9"/>
      <c r="E50" s="7"/>
    </row>
    <row r="51" spans="2:5" x14ac:dyDescent="0.3">
      <c r="B51" s="41"/>
      <c r="C51" s="7"/>
      <c r="D51" s="9"/>
      <c r="E51" s="7"/>
    </row>
    <row r="52" spans="2:5" x14ac:dyDescent="0.3">
      <c r="B52" s="41"/>
    </row>
    <row r="53" spans="2:5" x14ac:dyDescent="0.3">
      <c r="B53" s="41"/>
    </row>
    <row r="54" spans="2:5" x14ac:dyDescent="0.3">
      <c r="B54" s="41"/>
    </row>
    <row r="55" spans="2:5" x14ac:dyDescent="0.3">
      <c r="B55" s="42"/>
    </row>
    <row r="56" spans="2:5" x14ac:dyDescent="0.3">
      <c r="B56" s="42"/>
    </row>
    <row r="57" spans="2:5" x14ac:dyDescent="0.3">
      <c r="B57" s="42"/>
    </row>
    <row r="58" spans="2:5" x14ac:dyDescent="0.3">
      <c r="B58" s="42"/>
    </row>
    <row r="59" spans="2:5" x14ac:dyDescent="0.3">
      <c r="B59" s="42"/>
    </row>
    <row r="60" spans="2:5" x14ac:dyDescent="0.3">
      <c r="B60" s="42"/>
    </row>
    <row r="61" spans="2:5" x14ac:dyDescent="0.3">
      <c r="B61" s="42"/>
    </row>
    <row r="62" spans="2:5" x14ac:dyDescent="0.3">
      <c r="B62" s="42"/>
    </row>
    <row r="63" spans="2:5" x14ac:dyDescent="0.3">
      <c r="B63" s="42"/>
    </row>
    <row r="64" spans="2:5" x14ac:dyDescent="0.3">
      <c r="B64" s="42"/>
    </row>
    <row r="65" spans="2:2" x14ac:dyDescent="0.3">
      <c r="B65" s="42"/>
    </row>
    <row r="66" spans="2:2" x14ac:dyDescent="0.3">
      <c r="B66" s="42"/>
    </row>
    <row r="67" spans="2:2" x14ac:dyDescent="0.3">
      <c r="B67" s="42"/>
    </row>
    <row r="68" spans="2:2" x14ac:dyDescent="0.3">
      <c r="B68" s="42"/>
    </row>
    <row r="69" spans="2:2" x14ac:dyDescent="0.3">
      <c r="B69" s="42"/>
    </row>
    <row r="70" spans="2:2" x14ac:dyDescent="0.3">
      <c r="B70" s="42"/>
    </row>
    <row r="71" spans="2:2" x14ac:dyDescent="0.3">
      <c r="B71" s="42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/>
    <row r="80" spans="2:2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74" fitToHeight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VICEALCALDÍA\CONTRATACIÓN\3 Trimestre\[SEPTIEMBRE 2020 Dación Cuentas CM - CIUDAD - DEFIN 14 OCT.XLSX]INSTRUCCIONES'!#REF!</xm:f>
          </x14:formula1>
          <xm:sqref>K4:L33</xm:sqref>
        </x14:dataValidation>
        <x14:dataValidation type="list" showErrorMessage="1" error="SE DEBE ELEGIR UN VALOR DE LA LISTA">
          <x14:formula1>
            <xm:f>'O:\Datos Compartidos\DIRECCIÓN GENERAL DE VICEALCALDÍA\CONTRATACIÓN\3 Trimestre\[SEPTIEMBRE 2020 Dación Cuentas CM - CIUDAD - DEFIN 14 OCT.XLSX]INSTRUCCIONES'!#REF!</xm:f>
          </x14:formula1>
          <xm:sqref>C4:C33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14"/>
  <sheetViews>
    <sheetView showGridLines="0" topLeftCell="B1" zoomScaleNormal="100" workbookViewId="0">
      <selection activeCell="C17" sqref="C17"/>
    </sheetView>
  </sheetViews>
  <sheetFormatPr baseColWidth="10" defaultColWidth="16.33203125" defaultRowHeight="14.4" x14ac:dyDescent="0.3"/>
  <cols>
    <col min="1" max="1" width="10.109375" style="7" hidden="1" customWidth="1"/>
    <col min="2" max="2" width="15.5546875" style="8" customWidth="1"/>
    <col min="3" max="3" width="16.5546875" style="7" customWidth="1"/>
    <col min="4" max="4" width="47.77734375" style="9" customWidth="1"/>
    <col min="5" max="5" width="11.44140625" style="7" customWidth="1"/>
    <col min="6" max="6" width="15.33203125" style="10" customWidth="1"/>
    <col min="7" max="7" width="12.44140625" style="10" customWidth="1"/>
    <col min="8" max="8" width="15.33203125" style="10" customWidth="1"/>
    <col min="9" max="9" width="15.5546875" style="10" customWidth="1"/>
    <col min="10" max="10" width="17" style="10" customWidth="1"/>
    <col min="11" max="11" width="9.44140625" style="7" customWidth="1"/>
    <col min="12" max="12" width="12.109375" style="7" customWidth="1"/>
    <col min="13" max="15" width="13.109375" style="7" hidden="1" customWidth="1"/>
    <col min="16" max="16" width="15.88671875" style="11" customWidth="1"/>
    <col min="17" max="17" width="35.33203125" style="7" customWidth="1"/>
    <col min="18" max="18" width="16" style="7" customWidth="1"/>
    <col min="19" max="19" width="2.77734375" customWidth="1"/>
    <col min="20" max="24" width="16.33203125" customWidth="1"/>
  </cols>
  <sheetData>
    <row r="1" spans="1:18" x14ac:dyDescent="0.3">
      <c r="D1" s="85" t="s">
        <v>848</v>
      </c>
      <c r="E1" s="85"/>
      <c r="F1" s="85"/>
      <c r="G1" s="85"/>
      <c r="H1" s="85"/>
    </row>
    <row r="2" spans="1:18" ht="15" thickBot="1" x14ac:dyDescent="0.35"/>
    <row r="3" spans="1:18" ht="72.599999999999994" thickBot="1" x14ac:dyDescent="0.35">
      <c r="A3" s="37"/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43" t="s">
        <v>16</v>
      </c>
      <c r="K3" s="12" t="s">
        <v>6</v>
      </c>
      <c r="L3" s="12" t="s">
        <v>5</v>
      </c>
      <c r="M3" s="44" t="s">
        <v>17</v>
      </c>
      <c r="N3" s="44" t="s">
        <v>18</v>
      </c>
      <c r="O3" s="44" t="s">
        <v>19</v>
      </c>
      <c r="P3" s="12" t="s">
        <v>8</v>
      </c>
      <c r="Q3" s="12" t="s">
        <v>1</v>
      </c>
      <c r="R3" s="12" t="s">
        <v>7</v>
      </c>
    </row>
    <row r="4" spans="1:18" ht="43.2" x14ac:dyDescent="0.3">
      <c r="B4" s="103" t="s">
        <v>661</v>
      </c>
      <c r="C4" s="58" t="s">
        <v>9</v>
      </c>
      <c r="D4" s="67" t="s">
        <v>662</v>
      </c>
      <c r="E4" s="104">
        <v>1</v>
      </c>
      <c r="F4" s="105">
        <v>93.15</v>
      </c>
      <c r="G4" s="105">
        <v>6.14</v>
      </c>
      <c r="H4" s="105">
        <v>93.15</v>
      </c>
      <c r="I4" s="105">
        <v>6.14</v>
      </c>
      <c r="J4" s="38">
        <v>44033</v>
      </c>
      <c r="K4" s="13" t="s">
        <v>21</v>
      </c>
      <c r="L4" s="13" t="s">
        <v>21</v>
      </c>
      <c r="M4" s="13"/>
      <c r="N4" s="13"/>
      <c r="O4" s="13"/>
      <c r="P4" s="72" t="s">
        <v>25</v>
      </c>
      <c r="Q4" s="72" t="s">
        <v>24</v>
      </c>
      <c r="R4" s="13" t="s">
        <v>22</v>
      </c>
    </row>
    <row r="5" spans="1:18" ht="43.2" x14ac:dyDescent="0.3">
      <c r="B5" s="103" t="s">
        <v>663</v>
      </c>
      <c r="C5" s="58" t="s">
        <v>9</v>
      </c>
      <c r="D5" s="67" t="s">
        <v>664</v>
      </c>
      <c r="E5" s="104">
        <v>1</v>
      </c>
      <c r="F5" s="105">
        <v>1298.6199999999999</v>
      </c>
      <c r="G5" s="105">
        <v>268.07</v>
      </c>
      <c r="H5" s="105">
        <v>1298.6199999999999</v>
      </c>
      <c r="I5" s="105">
        <v>268.07</v>
      </c>
      <c r="J5" s="38">
        <v>44013</v>
      </c>
      <c r="K5" s="13" t="s">
        <v>21</v>
      </c>
      <c r="L5" s="13" t="s">
        <v>21</v>
      </c>
      <c r="M5" s="13"/>
      <c r="N5" s="13"/>
      <c r="O5" s="13"/>
      <c r="P5" s="72" t="s">
        <v>72</v>
      </c>
      <c r="Q5" s="72" t="s">
        <v>73</v>
      </c>
      <c r="R5" s="13" t="s">
        <v>22</v>
      </c>
    </row>
    <row r="6" spans="1:18" ht="28.8" x14ac:dyDescent="0.3">
      <c r="B6" s="103" t="s">
        <v>665</v>
      </c>
      <c r="C6" s="58" t="s">
        <v>10</v>
      </c>
      <c r="D6" s="67" t="s">
        <v>666</v>
      </c>
      <c r="E6" s="104">
        <v>3</v>
      </c>
      <c r="F6" s="105">
        <v>182.19</v>
      </c>
      <c r="G6" s="105">
        <v>18.22</v>
      </c>
      <c r="H6" s="105">
        <v>182.19</v>
      </c>
      <c r="I6" s="105">
        <v>18.22</v>
      </c>
      <c r="J6" s="38">
        <v>44040</v>
      </c>
      <c r="K6" s="13" t="s">
        <v>21</v>
      </c>
      <c r="L6" s="13" t="s">
        <v>21</v>
      </c>
      <c r="M6" s="13"/>
      <c r="N6" s="13"/>
      <c r="O6" s="13"/>
      <c r="P6" s="72" t="s">
        <v>43</v>
      </c>
      <c r="Q6" s="72" t="s">
        <v>44</v>
      </c>
      <c r="R6" s="13" t="s">
        <v>22</v>
      </c>
    </row>
    <row r="7" spans="1:18" ht="57.6" x14ac:dyDescent="0.3">
      <c r="B7" s="103" t="s">
        <v>667</v>
      </c>
      <c r="C7" s="58" t="s">
        <v>9</v>
      </c>
      <c r="D7" s="67" t="s">
        <v>668</v>
      </c>
      <c r="E7" s="104">
        <v>1</v>
      </c>
      <c r="F7" s="105">
        <v>964.8</v>
      </c>
      <c r="G7" s="105">
        <v>202.61</v>
      </c>
      <c r="H7" s="105">
        <v>964.8</v>
      </c>
      <c r="I7" s="105">
        <v>202.61</v>
      </c>
      <c r="J7" s="38">
        <v>44040</v>
      </c>
      <c r="K7" s="13" t="s">
        <v>21</v>
      </c>
      <c r="L7" s="13" t="s">
        <v>21</v>
      </c>
      <c r="M7" s="13"/>
      <c r="N7" s="13"/>
      <c r="O7" s="13"/>
      <c r="P7" s="72" t="s">
        <v>41</v>
      </c>
      <c r="Q7" s="72" t="s">
        <v>448</v>
      </c>
      <c r="R7" s="13" t="s">
        <v>22</v>
      </c>
    </row>
    <row r="8" spans="1:18" ht="43.2" x14ac:dyDescent="0.3">
      <c r="B8" s="103" t="s">
        <v>669</v>
      </c>
      <c r="C8" s="58" t="s">
        <v>9</v>
      </c>
      <c r="D8" s="67" t="s">
        <v>670</v>
      </c>
      <c r="E8" s="104">
        <v>1</v>
      </c>
      <c r="F8" s="105">
        <v>68.73</v>
      </c>
      <c r="G8" s="105">
        <v>14.43</v>
      </c>
      <c r="H8" s="105">
        <v>68.73</v>
      </c>
      <c r="I8" s="105">
        <v>14.43</v>
      </c>
      <c r="J8" s="38">
        <v>44033</v>
      </c>
      <c r="K8" s="13" t="s">
        <v>21</v>
      </c>
      <c r="L8" s="13" t="s">
        <v>21</v>
      </c>
      <c r="M8" s="13"/>
      <c r="N8" s="13"/>
      <c r="O8" s="13"/>
      <c r="P8" s="72" t="s">
        <v>47</v>
      </c>
      <c r="Q8" s="72" t="s">
        <v>48</v>
      </c>
      <c r="R8" s="13" t="s">
        <v>22</v>
      </c>
    </row>
    <row r="9" spans="1:18" ht="43.2" x14ac:dyDescent="0.3">
      <c r="B9" s="103" t="s">
        <v>671</v>
      </c>
      <c r="C9" s="58" t="s">
        <v>9</v>
      </c>
      <c r="D9" s="67" t="s">
        <v>672</v>
      </c>
      <c r="E9" s="104">
        <v>1</v>
      </c>
      <c r="F9" s="105">
        <v>2601.89</v>
      </c>
      <c r="G9" s="105">
        <v>546.4</v>
      </c>
      <c r="H9" s="105">
        <v>2601.89</v>
      </c>
      <c r="I9" s="105">
        <v>546.4</v>
      </c>
      <c r="J9" s="38">
        <v>44035</v>
      </c>
      <c r="K9" s="13" t="s">
        <v>21</v>
      </c>
      <c r="L9" s="13" t="s">
        <v>21</v>
      </c>
      <c r="M9" s="13"/>
      <c r="N9" s="13"/>
      <c r="O9" s="13"/>
      <c r="P9" s="72" t="s">
        <v>31</v>
      </c>
      <c r="Q9" s="72" t="s">
        <v>32</v>
      </c>
      <c r="R9" s="13" t="s">
        <v>22</v>
      </c>
    </row>
    <row r="10" spans="1:18" ht="43.2" x14ac:dyDescent="0.3">
      <c r="B10" s="103" t="s">
        <v>673</v>
      </c>
      <c r="C10" s="58" t="s">
        <v>10</v>
      </c>
      <c r="D10" s="58" t="s">
        <v>674</v>
      </c>
      <c r="E10" s="104">
        <v>1</v>
      </c>
      <c r="F10" s="105">
        <v>99.41</v>
      </c>
      <c r="G10" s="105">
        <v>26.43</v>
      </c>
      <c r="H10" s="105">
        <v>99.41</v>
      </c>
      <c r="I10" s="105">
        <v>26.43</v>
      </c>
      <c r="J10" s="38">
        <v>44010</v>
      </c>
      <c r="K10" s="58" t="s">
        <v>21</v>
      </c>
      <c r="L10" s="58" t="s">
        <v>21</v>
      </c>
      <c r="M10" s="106" t="s">
        <v>39</v>
      </c>
      <c r="N10" s="106" t="s">
        <v>40</v>
      </c>
      <c r="O10" s="106" t="s">
        <v>22</v>
      </c>
      <c r="P10" s="13" t="s">
        <v>675</v>
      </c>
      <c r="Q10" s="13" t="s">
        <v>676</v>
      </c>
      <c r="R10" s="13" t="s">
        <v>22</v>
      </c>
    </row>
    <row r="11" spans="1:18" x14ac:dyDescent="0.3">
      <c r="B11" s="107" t="s">
        <v>677</v>
      </c>
      <c r="C11" s="107" t="s">
        <v>10</v>
      </c>
      <c r="D11" s="107" t="s">
        <v>678</v>
      </c>
      <c r="E11" s="108">
        <v>1</v>
      </c>
      <c r="F11" s="105">
        <v>394.49</v>
      </c>
      <c r="G11" s="105">
        <v>39.450000000000003</v>
      </c>
      <c r="H11" s="105">
        <v>394.49</v>
      </c>
      <c r="I11" s="105">
        <v>39.450000000000003</v>
      </c>
      <c r="J11" s="109">
        <v>44035</v>
      </c>
      <c r="K11" s="107" t="s">
        <v>20</v>
      </c>
      <c r="L11" s="107" t="s">
        <v>21</v>
      </c>
      <c r="M11" s="106"/>
      <c r="N11" s="106"/>
      <c r="O11" s="106"/>
      <c r="P11" s="107" t="s">
        <v>679</v>
      </c>
      <c r="Q11" s="107" t="s">
        <v>680</v>
      </c>
      <c r="R11" s="107" t="s">
        <v>22</v>
      </c>
    </row>
    <row r="12" spans="1:18" x14ac:dyDescent="0.3">
      <c r="B12" s="110"/>
      <c r="C12" s="110"/>
      <c r="D12" s="110"/>
      <c r="E12" s="111"/>
      <c r="F12" s="105">
        <v>193.44</v>
      </c>
      <c r="G12" s="105">
        <v>40.619999999999997</v>
      </c>
      <c r="H12" s="105">
        <v>193.44</v>
      </c>
      <c r="I12" s="105">
        <v>40.619999999999997</v>
      </c>
      <c r="J12" s="111"/>
      <c r="K12" s="110"/>
      <c r="L12" s="110"/>
      <c r="M12" s="106"/>
      <c r="N12" s="106"/>
      <c r="O12" s="106"/>
      <c r="P12" s="110"/>
      <c r="Q12" s="110"/>
      <c r="R12" s="110"/>
    </row>
    <row r="13" spans="1:18" ht="43.2" x14ac:dyDescent="0.3">
      <c r="B13" s="58" t="s">
        <v>681</v>
      </c>
      <c r="C13" s="58" t="s">
        <v>10</v>
      </c>
      <c r="D13" s="58" t="s">
        <v>682</v>
      </c>
      <c r="E13" s="104">
        <v>1</v>
      </c>
      <c r="F13" s="105">
        <v>825</v>
      </c>
      <c r="G13" s="105">
        <v>173.25</v>
      </c>
      <c r="H13" s="105">
        <v>825</v>
      </c>
      <c r="I13" s="105">
        <v>173.25</v>
      </c>
      <c r="J13" s="112">
        <v>44035</v>
      </c>
      <c r="K13" s="58" t="s">
        <v>20</v>
      </c>
      <c r="L13" s="58" t="s">
        <v>21</v>
      </c>
      <c r="M13" s="106"/>
      <c r="N13" s="106"/>
      <c r="O13" s="106"/>
      <c r="P13" s="58" t="s">
        <v>683</v>
      </c>
      <c r="Q13" s="58" t="s">
        <v>684</v>
      </c>
      <c r="R13" s="58" t="s">
        <v>22</v>
      </c>
    </row>
    <row r="14" spans="1:18" ht="28.8" x14ac:dyDescent="0.3">
      <c r="B14" s="58" t="s">
        <v>685</v>
      </c>
      <c r="C14" s="58" t="s">
        <v>10</v>
      </c>
      <c r="D14" s="58" t="s">
        <v>686</v>
      </c>
      <c r="E14" s="104">
        <v>1</v>
      </c>
      <c r="F14" s="105">
        <v>317.36</v>
      </c>
      <c r="G14" s="105">
        <v>66.64</v>
      </c>
      <c r="H14" s="105">
        <v>317.36</v>
      </c>
      <c r="I14" s="105">
        <v>66.64</v>
      </c>
      <c r="J14" s="112">
        <v>44035</v>
      </c>
      <c r="K14" s="58" t="s">
        <v>20</v>
      </c>
      <c r="L14" s="58" t="s">
        <v>21</v>
      </c>
      <c r="M14" s="106"/>
      <c r="N14" s="106"/>
      <c r="O14" s="106"/>
      <c r="P14" s="58" t="s">
        <v>675</v>
      </c>
      <c r="Q14" s="58" t="s">
        <v>687</v>
      </c>
      <c r="R14" s="58" t="s">
        <v>22</v>
      </c>
    </row>
  </sheetData>
  <mergeCells count="11">
    <mergeCell ref="Q11:Q12"/>
    <mergeCell ref="R11:R12"/>
    <mergeCell ref="D1:H1"/>
    <mergeCell ref="B11:B12"/>
    <mergeCell ref="C11:C12"/>
    <mergeCell ref="D11:D12"/>
    <mergeCell ref="E11:E12"/>
    <mergeCell ref="J11:J12"/>
    <mergeCell ref="K11:K12"/>
    <mergeCell ref="L11:L12"/>
    <mergeCell ref="P11:P12"/>
  </mergeCells>
  <pageMargins left="0.35433070866141736" right="0.35433070866141736" top="0.59055118110236227" bottom="0.59055118110236227" header="0.27559055118110237" footer="0.31496062992125984"/>
  <pageSetup paperSize="8" scale="78" orientation="landscape" r:id="rId1"/>
  <headerFooter alignWithMargins="0">
    <oddFooter>&amp;C&amp;"-,Normal"&amp;P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 error="SE DEBE ELEGIR UN VALOR DE LA LISTA">
          <x14:formula1>
            <xm:f>'O:\Datos Compartidos\DIRECCIÓN GENERAL DE VICEALCALDÍA\CONTRATACIÓN\3 Trimestre\[JULIO 2020 Dación Cuentas CM  - CIUDADANO.XLSX]INSTRUCCIONES'!#REF!</xm:f>
          </x14:formula1>
          <xm:sqref>C4:C10</xm:sqref>
        </x14:dataValidation>
        <x14:dataValidation type="list" showInputMessage="1" showErrorMessage="1" error="SE DEBE ELEGIR UN VALOR DE LA LISTA">
          <x14:formula1>
            <xm:f>'O:\Datos Compartidos\DIRECCIÓN GENERAL DE VICEALCALDÍA\CONTRATACIÓN\3 Trimestre\[JULIO 2020 Dación Cuentas CM  - CIUDADANO.XLSX]INSTRUCCIONES'!#REF!</xm:f>
          </x14:formula1>
          <xm:sqref>K4:L10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495"/>
  <sheetViews>
    <sheetView showGridLines="0" topLeftCell="B1" zoomScaleNormal="100" workbookViewId="0">
      <selection activeCell="C17" sqref="C17"/>
    </sheetView>
  </sheetViews>
  <sheetFormatPr baseColWidth="10" defaultColWidth="16.33203125" defaultRowHeight="14.4" zeroHeight="1" x14ac:dyDescent="0.3"/>
  <cols>
    <col min="1" max="1" width="10.109375" style="1" hidden="1" customWidth="1"/>
    <col min="2" max="2" width="18.44140625" style="5" bestFit="1" customWidth="1"/>
    <col min="3" max="3" width="14.88671875" style="1" bestFit="1" customWidth="1"/>
    <col min="4" max="4" width="46.33203125" style="3" bestFit="1" customWidth="1"/>
    <col min="5" max="5" width="14.6640625" style="1" bestFit="1" customWidth="1"/>
    <col min="6" max="6" width="18.44140625" style="4" bestFit="1" customWidth="1"/>
    <col min="7" max="7" width="15.109375" style="4" bestFit="1" customWidth="1"/>
    <col min="8" max="9" width="18.33203125" style="4" bestFit="1" customWidth="1"/>
    <col min="10" max="10" width="19.6640625" style="4" bestFit="1" customWidth="1"/>
    <col min="11" max="11" width="13.44140625" style="1" bestFit="1" customWidth="1"/>
    <col min="12" max="12" width="15.77734375" style="1" bestFit="1" customWidth="1"/>
    <col min="13" max="13" width="15.77734375" style="1" hidden="1" customWidth="1"/>
    <col min="14" max="14" width="19.109375" style="1" hidden="1" customWidth="1"/>
    <col min="15" max="15" width="17.109375" style="1" hidden="1" customWidth="1"/>
    <col min="16" max="16" width="19.21875" style="2" bestFit="1" customWidth="1"/>
    <col min="17" max="17" width="19.21875" style="1" bestFit="1" customWidth="1"/>
    <col min="18" max="18" width="17" style="1" customWidth="1"/>
    <col min="19" max="19" width="2.109375" customWidth="1"/>
    <col min="20" max="24" width="16.33203125" customWidth="1"/>
  </cols>
  <sheetData>
    <row r="1" spans="1:18" x14ac:dyDescent="0.3">
      <c r="D1" s="85" t="s">
        <v>849</v>
      </c>
      <c r="E1" s="85"/>
      <c r="F1" s="85"/>
      <c r="G1" s="85"/>
      <c r="H1" s="85"/>
    </row>
    <row r="2" spans="1:18" ht="15" thickBot="1" x14ac:dyDescent="0.35"/>
    <row r="3" spans="1:18" ht="70.5" customHeight="1" thickBot="1" x14ac:dyDescent="0.35">
      <c r="A3" s="33"/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43" t="s">
        <v>16</v>
      </c>
      <c r="K3" s="12" t="s">
        <v>6</v>
      </c>
      <c r="L3" s="12" t="s">
        <v>5</v>
      </c>
      <c r="M3" s="44" t="s">
        <v>17</v>
      </c>
      <c r="N3" s="44" t="s">
        <v>18</v>
      </c>
      <c r="O3" s="44" t="s">
        <v>19</v>
      </c>
      <c r="P3" s="12" t="s">
        <v>8</v>
      </c>
      <c r="Q3" s="12" t="s">
        <v>1</v>
      </c>
      <c r="R3" s="12" t="s">
        <v>7</v>
      </c>
    </row>
    <row r="4" spans="1:18" ht="48.75" customHeight="1" x14ac:dyDescent="0.3">
      <c r="A4" s="88"/>
      <c r="B4" s="66" t="s">
        <v>688</v>
      </c>
      <c r="C4" s="58" t="s">
        <v>9</v>
      </c>
      <c r="D4" s="67" t="s">
        <v>689</v>
      </c>
      <c r="E4" s="104">
        <v>1</v>
      </c>
      <c r="F4" s="64">
        <v>960</v>
      </c>
      <c r="G4" s="64">
        <v>201.6</v>
      </c>
      <c r="H4" s="64">
        <v>960</v>
      </c>
      <c r="I4" s="64">
        <v>201.6</v>
      </c>
      <c r="J4" s="38">
        <v>44054</v>
      </c>
      <c r="K4" s="13" t="s">
        <v>21</v>
      </c>
      <c r="L4" s="13" t="s">
        <v>21</v>
      </c>
      <c r="M4" s="13"/>
      <c r="N4" s="13"/>
      <c r="O4" s="13"/>
      <c r="P4" s="18" t="s">
        <v>690</v>
      </c>
      <c r="Q4" s="18" t="s">
        <v>691</v>
      </c>
      <c r="R4" s="13" t="s">
        <v>22</v>
      </c>
    </row>
    <row r="5" spans="1:18" ht="47.25" customHeight="1" x14ac:dyDescent="0.3">
      <c r="B5" s="58" t="s">
        <v>692</v>
      </c>
      <c r="C5" s="39" t="s">
        <v>10</v>
      </c>
      <c r="D5" s="87" t="s">
        <v>693</v>
      </c>
      <c r="E5" s="113"/>
      <c r="F5" s="64">
        <v>3100</v>
      </c>
      <c r="G5" s="64">
        <v>651</v>
      </c>
      <c r="H5" s="64">
        <v>3100</v>
      </c>
      <c r="I5" s="64">
        <v>651</v>
      </c>
      <c r="J5" s="112">
        <v>44060</v>
      </c>
      <c r="K5" s="58" t="s">
        <v>20</v>
      </c>
      <c r="L5" s="58" t="s">
        <v>21</v>
      </c>
      <c r="M5" s="58"/>
      <c r="N5" s="58"/>
      <c r="O5" s="58"/>
      <c r="P5" s="58" t="s">
        <v>694</v>
      </c>
      <c r="Q5" s="39" t="s">
        <v>695</v>
      </c>
      <c r="R5" s="39" t="s">
        <v>22</v>
      </c>
    </row>
    <row r="6" spans="1:18" x14ac:dyDescent="0.3"/>
    <row r="7" spans="1:18" x14ac:dyDescent="0.3"/>
    <row r="8" spans="1:18" x14ac:dyDescent="0.3"/>
    <row r="9" spans="1:18" x14ac:dyDescent="0.3"/>
    <row r="10" spans="1:18" x14ac:dyDescent="0.3"/>
    <row r="11" spans="1:18" x14ac:dyDescent="0.3"/>
    <row r="12" spans="1:18" x14ac:dyDescent="0.3"/>
    <row r="13" spans="1:18" x14ac:dyDescent="0.3"/>
    <row r="14" spans="1:18" x14ac:dyDescent="0.3"/>
    <row r="15" spans="1:18" x14ac:dyDescent="0.3"/>
    <row r="16" spans="1:18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7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VICEALCALDÍA\CONTRATACIÓN\3 Trimestre\[AGOSTO 2020 Dación Cuentas CM - CIUDADANO.XLSX]INSTRUCCIONES'!#REF!</xm:f>
          </x14:formula1>
          <xm:sqref>K4:L4</xm:sqref>
        </x14:dataValidation>
        <x14:dataValidation type="list" showErrorMessage="1" error="SE DEBE ELEGIR UN VALOR DE LA LISTA">
          <x14:formula1>
            <xm:f>'O:\Datos Compartidos\DIRECCIÓN GENERAL DE VICEALCALDÍA\CONTRATACIÓN\3 Trimestre\[AGOSTO 2020 Dación Cuentas CM - CIUDADANO.XLSX]INSTRUCCIONES'!#REF!</xm:f>
          </x14:formula1>
          <xm:sqref>C4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FC470"/>
  <sheetViews>
    <sheetView showGridLines="0" topLeftCell="B1" zoomScaleNormal="100" workbookViewId="0">
      <selection activeCell="C17" sqref="C17"/>
    </sheetView>
  </sheetViews>
  <sheetFormatPr baseColWidth="10" defaultColWidth="16.33203125" defaultRowHeight="14.4" zeroHeight="1" x14ac:dyDescent="0.3"/>
  <cols>
    <col min="1" max="1" width="10.109375" style="1" hidden="1" customWidth="1"/>
    <col min="2" max="2" width="15.5546875" style="5" customWidth="1"/>
    <col min="3" max="3" width="14.6640625" style="1" customWidth="1"/>
    <col min="4" max="4" width="47" style="3" customWidth="1"/>
    <col min="5" max="5" width="10.21875" style="1" bestFit="1" customWidth="1"/>
    <col min="6" max="6" width="15.33203125" style="4" customWidth="1"/>
    <col min="7" max="7" width="12.44140625" style="4" customWidth="1"/>
    <col min="8" max="8" width="15.33203125" style="4" customWidth="1"/>
    <col min="9" max="9" width="14.5546875" style="4" customWidth="1"/>
    <col min="10" max="10" width="16" style="4" customWidth="1"/>
    <col min="11" max="11" width="9.88671875" style="1" customWidth="1"/>
    <col min="12" max="12" width="12.44140625" style="1" customWidth="1"/>
    <col min="13" max="15" width="13.109375" style="1" hidden="1" customWidth="1"/>
    <col min="16" max="16" width="17" style="2" customWidth="1"/>
    <col min="17" max="17" width="38.5546875" style="1" customWidth="1"/>
    <col min="18" max="18" width="15.88671875" style="1" customWidth="1"/>
    <col min="19" max="19" width="4.33203125" customWidth="1"/>
    <col min="20" max="24" width="16.33203125" customWidth="1"/>
  </cols>
  <sheetData>
    <row r="1" spans="1:18" x14ac:dyDescent="0.3">
      <c r="B1" s="8"/>
      <c r="C1" s="7"/>
      <c r="D1" s="85" t="s">
        <v>850</v>
      </c>
      <c r="E1" s="85"/>
      <c r="F1" s="85"/>
      <c r="G1" s="85"/>
      <c r="H1" s="85"/>
      <c r="I1" s="10"/>
      <c r="J1" s="10"/>
      <c r="K1" s="7"/>
      <c r="L1" s="7"/>
      <c r="M1" s="7"/>
      <c r="N1" s="7"/>
      <c r="O1" s="7"/>
      <c r="P1" s="11"/>
      <c r="Q1" s="7"/>
      <c r="R1" s="7"/>
    </row>
    <row r="2" spans="1:18" ht="15" thickBot="1" x14ac:dyDescent="0.35">
      <c r="B2" s="8"/>
      <c r="C2" s="7"/>
      <c r="D2" s="9"/>
      <c r="E2" s="7"/>
      <c r="F2" s="10"/>
      <c r="G2" s="10"/>
      <c r="H2" s="10"/>
      <c r="I2" s="10"/>
      <c r="J2" s="10"/>
      <c r="K2" s="7"/>
      <c r="L2" s="7"/>
      <c r="M2" s="7"/>
      <c r="N2" s="7"/>
      <c r="O2" s="7"/>
      <c r="P2" s="11"/>
      <c r="Q2" s="7"/>
      <c r="R2" s="7"/>
    </row>
    <row r="3" spans="1:18" ht="70.5" customHeight="1" thickBot="1" x14ac:dyDescent="0.35">
      <c r="A3" s="33"/>
      <c r="B3" s="12" t="s">
        <v>2</v>
      </c>
      <c r="C3" s="12" t="s">
        <v>0</v>
      </c>
      <c r="D3" s="12" t="s">
        <v>3</v>
      </c>
      <c r="E3" s="12" t="s">
        <v>12</v>
      </c>
      <c r="F3" s="12" t="s">
        <v>13</v>
      </c>
      <c r="G3" s="12" t="s">
        <v>14</v>
      </c>
      <c r="H3" s="12" t="s">
        <v>4</v>
      </c>
      <c r="I3" s="12" t="s">
        <v>15</v>
      </c>
      <c r="J3" s="43" t="s">
        <v>16</v>
      </c>
      <c r="K3" s="12" t="s">
        <v>6</v>
      </c>
      <c r="L3" s="12" t="s">
        <v>5</v>
      </c>
      <c r="M3" s="44" t="s">
        <v>17</v>
      </c>
      <c r="N3" s="44" t="s">
        <v>18</v>
      </c>
      <c r="O3" s="44" t="s">
        <v>19</v>
      </c>
      <c r="P3" s="12" t="s">
        <v>8</v>
      </c>
      <c r="Q3" s="12" t="s">
        <v>1</v>
      </c>
      <c r="R3" s="12" t="s">
        <v>7</v>
      </c>
    </row>
    <row r="4" spans="1:18" ht="43.2" x14ac:dyDescent="0.3">
      <c r="A4" s="16"/>
      <c r="B4" s="136" t="s">
        <v>696</v>
      </c>
      <c r="C4" s="137" t="s">
        <v>10</v>
      </c>
      <c r="D4" s="148" t="s">
        <v>697</v>
      </c>
      <c r="E4" s="139">
        <v>1</v>
      </c>
      <c r="F4" s="140">
        <v>1675</v>
      </c>
      <c r="G4" s="141">
        <v>351.75</v>
      </c>
      <c r="H4" s="140">
        <v>1675</v>
      </c>
      <c r="I4" s="141">
        <v>351.75</v>
      </c>
      <c r="J4" s="142">
        <v>44088</v>
      </c>
      <c r="K4" s="143" t="s">
        <v>21</v>
      </c>
      <c r="L4" s="143" t="s">
        <v>21</v>
      </c>
      <c r="M4" s="137"/>
      <c r="N4" s="137"/>
      <c r="O4" s="137"/>
      <c r="P4" s="149" t="s">
        <v>698</v>
      </c>
      <c r="Q4" s="138" t="s">
        <v>699</v>
      </c>
      <c r="R4" s="137" t="s">
        <v>22</v>
      </c>
    </row>
    <row r="5" spans="1:18" ht="43.2" x14ac:dyDescent="0.3">
      <c r="A5" s="16"/>
      <c r="B5" s="17" t="s">
        <v>700</v>
      </c>
      <c r="C5" s="13" t="s">
        <v>9</v>
      </c>
      <c r="D5" s="20" t="s">
        <v>701</v>
      </c>
      <c r="E5" s="45">
        <v>1</v>
      </c>
      <c r="F5" s="14">
        <v>6000</v>
      </c>
      <c r="G5" s="15">
        <v>0</v>
      </c>
      <c r="H5" s="14">
        <v>6000</v>
      </c>
      <c r="I5" s="15">
        <v>0</v>
      </c>
      <c r="J5" s="46">
        <v>44097</v>
      </c>
      <c r="K5" s="47" t="s">
        <v>20</v>
      </c>
      <c r="L5" s="47" t="s">
        <v>21</v>
      </c>
      <c r="M5" s="6"/>
      <c r="N5" s="6"/>
      <c r="O5" s="6"/>
      <c r="P5" s="70" t="s">
        <v>114</v>
      </c>
      <c r="Q5" s="71" t="s">
        <v>115</v>
      </c>
      <c r="R5" s="6" t="s">
        <v>22</v>
      </c>
    </row>
    <row r="6" spans="1:18" ht="43.2" x14ac:dyDescent="0.3">
      <c r="A6" s="16"/>
      <c r="B6" s="17" t="s">
        <v>702</v>
      </c>
      <c r="C6" s="13" t="s">
        <v>10</v>
      </c>
      <c r="D6" s="20" t="s">
        <v>703</v>
      </c>
      <c r="E6" s="48">
        <v>6</v>
      </c>
      <c r="F6" s="14">
        <v>1240</v>
      </c>
      <c r="G6" s="15">
        <v>260.39999999999998</v>
      </c>
      <c r="H6" s="14">
        <v>1240</v>
      </c>
      <c r="I6" s="15">
        <v>260.39999999999998</v>
      </c>
      <c r="J6" s="46">
        <v>44092</v>
      </c>
      <c r="K6" s="47" t="s">
        <v>20</v>
      </c>
      <c r="L6" s="47" t="s">
        <v>21</v>
      </c>
      <c r="M6" s="6"/>
      <c r="N6" s="6"/>
      <c r="O6" s="6"/>
      <c r="P6" s="70" t="s">
        <v>704</v>
      </c>
      <c r="Q6" s="71" t="s">
        <v>705</v>
      </c>
      <c r="R6" s="6" t="s">
        <v>22</v>
      </c>
    </row>
    <row r="7" spans="1:18" ht="43.2" x14ac:dyDescent="0.3">
      <c r="A7" s="16"/>
      <c r="B7" s="17" t="s">
        <v>706</v>
      </c>
      <c r="C7" s="13" t="s">
        <v>9</v>
      </c>
      <c r="D7" s="20" t="s">
        <v>707</v>
      </c>
      <c r="E7" s="48">
        <v>1</v>
      </c>
      <c r="F7" s="14">
        <v>65</v>
      </c>
      <c r="G7" s="15">
        <v>13.65</v>
      </c>
      <c r="H7" s="14">
        <v>65</v>
      </c>
      <c r="I7" s="15">
        <v>13.65</v>
      </c>
      <c r="J7" s="46">
        <v>44088</v>
      </c>
      <c r="K7" s="47" t="s">
        <v>21</v>
      </c>
      <c r="L7" s="47" t="s">
        <v>21</v>
      </c>
      <c r="M7" s="6"/>
      <c r="N7" s="6"/>
      <c r="O7" s="6"/>
      <c r="P7" s="70" t="s">
        <v>708</v>
      </c>
      <c r="Q7" s="71" t="s">
        <v>709</v>
      </c>
      <c r="R7" s="6" t="s">
        <v>22</v>
      </c>
    </row>
    <row r="8" spans="1:18" ht="43.2" x14ac:dyDescent="0.3">
      <c r="A8" s="16"/>
      <c r="B8" s="17" t="s">
        <v>710</v>
      </c>
      <c r="C8" s="13" t="s">
        <v>9</v>
      </c>
      <c r="D8" s="20" t="s">
        <v>711</v>
      </c>
      <c r="E8" s="45">
        <v>1</v>
      </c>
      <c r="F8" s="14">
        <v>264</v>
      </c>
      <c r="G8" s="15">
        <v>57.33</v>
      </c>
      <c r="H8" s="14">
        <v>264</v>
      </c>
      <c r="I8" s="15">
        <v>57.33</v>
      </c>
      <c r="J8" s="46">
        <v>44084</v>
      </c>
      <c r="K8" s="47" t="s">
        <v>21</v>
      </c>
      <c r="L8" s="47" t="s">
        <v>21</v>
      </c>
      <c r="M8" s="6"/>
      <c r="N8" s="6"/>
      <c r="O8" s="6"/>
      <c r="P8" s="70" t="s">
        <v>239</v>
      </c>
      <c r="Q8" s="71" t="s">
        <v>712</v>
      </c>
      <c r="R8" s="6" t="s">
        <v>22</v>
      </c>
    </row>
    <row r="9" spans="1:18" ht="43.2" x14ac:dyDescent="0.3">
      <c r="A9" s="16"/>
      <c r="B9" s="17" t="s">
        <v>713</v>
      </c>
      <c r="C9" s="13" t="s">
        <v>9</v>
      </c>
      <c r="D9" s="20" t="s">
        <v>714</v>
      </c>
      <c r="E9" s="45">
        <v>1</v>
      </c>
      <c r="F9" s="14">
        <v>705.63</v>
      </c>
      <c r="G9" s="15">
        <v>148.18</v>
      </c>
      <c r="H9" s="14">
        <v>705.63</v>
      </c>
      <c r="I9" s="15">
        <v>148.18</v>
      </c>
      <c r="J9" s="46">
        <v>44093</v>
      </c>
      <c r="K9" s="47" t="s">
        <v>21</v>
      </c>
      <c r="L9" s="47" t="s">
        <v>21</v>
      </c>
      <c r="M9" s="6"/>
      <c r="N9" s="6"/>
      <c r="O9" s="6"/>
      <c r="P9" s="70" t="s">
        <v>45</v>
      </c>
      <c r="Q9" s="71" t="s">
        <v>46</v>
      </c>
      <c r="R9" s="6" t="s">
        <v>22</v>
      </c>
    </row>
    <row r="10" spans="1:18" ht="28.8" x14ac:dyDescent="0.3">
      <c r="A10" s="16"/>
      <c r="B10" s="17" t="s">
        <v>715</v>
      </c>
      <c r="C10" s="13" t="s">
        <v>10</v>
      </c>
      <c r="D10" s="20" t="s">
        <v>716</v>
      </c>
      <c r="E10" s="45">
        <v>1</v>
      </c>
      <c r="F10" s="14">
        <v>240</v>
      </c>
      <c r="G10" s="15">
        <v>50.4</v>
      </c>
      <c r="H10" s="14">
        <v>240</v>
      </c>
      <c r="I10" s="15">
        <v>50.4</v>
      </c>
      <c r="J10" s="46">
        <v>44092</v>
      </c>
      <c r="K10" s="47" t="s">
        <v>21</v>
      </c>
      <c r="L10" s="47" t="s">
        <v>21</v>
      </c>
      <c r="M10" s="6"/>
      <c r="N10" s="6"/>
      <c r="O10" s="6"/>
      <c r="P10" s="70" t="s">
        <v>717</v>
      </c>
      <c r="Q10" s="71" t="s">
        <v>718</v>
      </c>
      <c r="R10" s="6" t="s">
        <v>22</v>
      </c>
    </row>
    <row r="11" spans="1:18" ht="28.8" x14ac:dyDescent="0.3">
      <c r="A11" s="16"/>
      <c r="B11" s="17" t="s">
        <v>719</v>
      </c>
      <c r="C11" s="13" t="s">
        <v>9</v>
      </c>
      <c r="D11" s="71" t="s">
        <v>720</v>
      </c>
      <c r="E11" s="45">
        <v>1</v>
      </c>
      <c r="F11" s="14">
        <v>1032</v>
      </c>
      <c r="G11" s="15">
        <v>216.72000000000003</v>
      </c>
      <c r="H11" s="14">
        <v>1032</v>
      </c>
      <c r="I11" s="15">
        <v>216.72000000000003</v>
      </c>
      <c r="J11" s="46">
        <v>44092</v>
      </c>
      <c r="K11" s="47" t="s">
        <v>21</v>
      </c>
      <c r="L11" s="47" t="s">
        <v>21</v>
      </c>
      <c r="M11" s="6"/>
      <c r="N11" s="6"/>
      <c r="O11" s="6"/>
      <c r="P11" s="70" t="s">
        <v>70</v>
      </c>
      <c r="Q11" s="71" t="s">
        <v>71</v>
      </c>
      <c r="R11" s="6" t="s">
        <v>22</v>
      </c>
    </row>
    <row r="12" spans="1:18" ht="28.8" x14ac:dyDescent="0.3">
      <c r="A12" s="16"/>
      <c r="B12" s="17" t="s">
        <v>721</v>
      </c>
      <c r="C12" s="13" t="s">
        <v>9</v>
      </c>
      <c r="D12" s="20" t="s">
        <v>722</v>
      </c>
      <c r="E12" s="45">
        <v>1</v>
      </c>
      <c r="F12" s="14">
        <v>337.5</v>
      </c>
      <c r="G12" s="15">
        <v>70.88</v>
      </c>
      <c r="H12" s="14">
        <v>337.5</v>
      </c>
      <c r="I12" s="15">
        <v>70.88</v>
      </c>
      <c r="J12" s="46">
        <v>44078</v>
      </c>
      <c r="K12" s="47" t="s">
        <v>21</v>
      </c>
      <c r="L12" s="47" t="s">
        <v>21</v>
      </c>
      <c r="M12" s="6"/>
      <c r="N12" s="6"/>
      <c r="O12" s="6"/>
      <c r="P12" s="72" t="s">
        <v>109</v>
      </c>
      <c r="Q12" s="73" t="s">
        <v>110</v>
      </c>
      <c r="R12" s="6" t="s">
        <v>22</v>
      </c>
    </row>
    <row r="13" spans="1:18" ht="28.8" x14ac:dyDescent="0.3">
      <c r="A13" s="16"/>
      <c r="B13" s="17" t="s">
        <v>723</v>
      </c>
      <c r="C13" s="13" t="s">
        <v>9</v>
      </c>
      <c r="D13" s="20" t="s">
        <v>724</v>
      </c>
      <c r="E13" s="45">
        <v>1</v>
      </c>
      <c r="F13" s="14">
        <v>199.56</v>
      </c>
      <c r="G13" s="15">
        <v>53.05</v>
      </c>
      <c r="H13" s="14">
        <v>199.56</v>
      </c>
      <c r="I13" s="15">
        <v>53.05</v>
      </c>
      <c r="J13" s="46">
        <v>44092</v>
      </c>
      <c r="K13" s="47" t="s">
        <v>21</v>
      </c>
      <c r="L13" s="47" t="s">
        <v>21</v>
      </c>
      <c r="M13" s="6"/>
      <c r="N13" s="6"/>
      <c r="O13" s="6"/>
      <c r="P13" s="72" t="s">
        <v>109</v>
      </c>
      <c r="Q13" s="73" t="s">
        <v>110</v>
      </c>
      <c r="R13" s="6" t="s">
        <v>22</v>
      </c>
    </row>
    <row r="14" spans="1:18" ht="28.8" x14ac:dyDescent="0.3">
      <c r="A14" s="16"/>
      <c r="B14" s="17" t="s">
        <v>725</v>
      </c>
      <c r="C14" s="13" t="s">
        <v>9</v>
      </c>
      <c r="D14" s="71" t="s">
        <v>726</v>
      </c>
      <c r="E14" s="45">
        <v>3</v>
      </c>
      <c r="F14" s="14">
        <v>13832.81</v>
      </c>
      <c r="G14" s="15">
        <v>3677.09</v>
      </c>
      <c r="H14" s="14">
        <v>13832.81</v>
      </c>
      <c r="I14" s="15">
        <v>3677.09</v>
      </c>
      <c r="J14" s="46">
        <v>44097</v>
      </c>
      <c r="K14" s="47" t="s">
        <v>20</v>
      </c>
      <c r="L14" s="47" t="s">
        <v>21</v>
      </c>
      <c r="M14" s="6"/>
      <c r="N14" s="6"/>
      <c r="O14" s="6"/>
      <c r="P14" s="72" t="s">
        <v>727</v>
      </c>
      <c r="Q14" s="73" t="s">
        <v>728</v>
      </c>
      <c r="R14" s="6" t="s">
        <v>22</v>
      </c>
    </row>
    <row r="15" spans="1:18" ht="28.8" x14ac:dyDescent="0.3">
      <c r="A15" s="16"/>
      <c r="B15" s="17" t="s">
        <v>729</v>
      </c>
      <c r="C15" s="13" t="s">
        <v>9</v>
      </c>
      <c r="D15" s="20" t="s">
        <v>730</v>
      </c>
      <c r="E15" s="45">
        <v>1</v>
      </c>
      <c r="F15" s="14">
        <v>636.35</v>
      </c>
      <c r="G15" s="15">
        <v>63.64</v>
      </c>
      <c r="H15" s="14">
        <v>636.35</v>
      </c>
      <c r="I15" s="15">
        <v>63.64</v>
      </c>
      <c r="J15" s="46">
        <v>44086</v>
      </c>
      <c r="K15" s="47" t="s">
        <v>21</v>
      </c>
      <c r="L15" s="47" t="s">
        <v>21</v>
      </c>
      <c r="M15" s="6"/>
      <c r="N15" s="6"/>
      <c r="O15" s="6"/>
      <c r="P15" s="72" t="s">
        <v>731</v>
      </c>
      <c r="Q15" s="73" t="s">
        <v>732</v>
      </c>
      <c r="R15" s="6" t="s">
        <v>22</v>
      </c>
    </row>
    <row r="16" spans="1:18" ht="28.8" x14ac:dyDescent="0.3">
      <c r="A16" s="16"/>
      <c r="B16" s="17" t="s">
        <v>733</v>
      </c>
      <c r="C16" s="13" t="s">
        <v>10</v>
      </c>
      <c r="D16" s="20" t="s">
        <v>734</v>
      </c>
      <c r="E16" s="45">
        <v>1</v>
      </c>
      <c r="F16" s="14">
        <v>1019</v>
      </c>
      <c r="G16" s="15">
        <v>214</v>
      </c>
      <c r="H16" s="14">
        <v>1019</v>
      </c>
      <c r="I16" s="15">
        <v>214</v>
      </c>
      <c r="J16" s="46">
        <v>44092</v>
      </c>
      <c r="K16" s="47" t="s">
        <v>21</v>
      </c>
      <c r="L16" s="47" t="s">
        <v>21</v>
      </c>
      <c r="M16" s="98"/>
      <c r="N16" s="98"/>
      <c r="O16" s="98"/>
      <c r="P16" s="72" t="s">
        <v>735</v>
      </c>
      <c r="Q16" s="73" t="s">
        <v>736</v>
      </c>
      <c r="R16" s="6" t="s">
        <v>22</v>
      </c>
    </row>
    <row r="17" spans="1:18" ht="43.2" x14ac:dyDescent="0.3">
      <c r="A17" s="82"/>
      <c r="B17" s="17" t="s">
        <v>737</v>
      </c>
      <c r="C17" s="40" t="s">
        <v>10</v>
      </c>
      <c r="D17" s="75" t="s">
        <v>738</v>
      </c>
      <c r="E17" s="114">
        <v>1</v>
      </c>
      <c r="F17" s="14">
        <v>14713.29</v>
      </c>
      <c r="G17" s="15">
        <v>3255.21</v>
      </c>
      <c r="H17" s="14">
        <v>14713.29</v>
      </c>
      <c r="I17" s="15">
        <v>3255.21</v>
      </c>
      <c r="J17" s="84">
        <v>44075</v>
      </c>
      <c r="K17" s="80" t="s">
        <v>20</v>
      </c>
      <c r="L17" s="80" t="s">
        <v>21</v>
      </c>
      <c r="M17" s="69"/>
      <c r="N17" s="69"/>
      <c r="O17" s="69"/>
      <c r="P17" s="115" t="s">
        <v>33</v>
      </c>
      <c r="Q17" s="116" t="s">
        <v>34</v>
      </c>
      <c r="R17" s="81" t="s">
        <v>22</v>
      </c>
    </row>
    <row r="18" spans="1:18" ht="28.8" x14ac:dyDescent="0.3">
      <c r="A18" s="16"/>
      <c r="B18" s="17" t="s">
        <v>739</v>
      </c>
      <c r="C18" s="13" t="s">
        <v>10</v>
      </c>
      <c r="D18" s="20" t="s">
        <v>740</v>
      </c>
      <c r="E18" s="45">
        <v>1</v>
      </c>
      <c r="F18" s="14">
        <v>158.72</v>
      </c>
      <c r="G18" s="15">
        <v>33.33</v>
      </c>
      <c r="H18" s="14">
        <v>158.72</v>
      </c>
      <c r="I18" s="15">
        <v>33.33</v>
      </c>
      <c r="J18" s="46">
        <v>44086</v>
      </c>
      <c r="K18" s="47" t="s">
        <v>21</v>
      </c>
      <c r="L18" s="47" t="s">
        <v>21</v>
      </c>
      <c r="M18" s="98"/>
      <c r="N18" s="98"/>
      <c r="O18" s="98"/>
      <c r="P18" s="72" t="s">
        <v>76</v>
      </c>
      <c r="Q18" s="73" t="s">
        <v>77</v>
      </c>
      <c r="R18" s="6" t="s">
        <v>22</v>
      </c>
    </row>
    <row r="19" spans="1:18" ht="28.8" x14ac:dyDescent="0.3">
      <c r="A19" s="16"/>
      <c r="B19" s="17" t="s">
        <v>741</v>
      </c>
      <c r="C19" s="13" t="s">
        <v>9</v>
      </c>
      <c r="D19" s="20" t="s">
        <v>742</v>
      </c>
      <c r="E19" s="45">
        <v>3</v>
      </c>
      <c r="F19" s="14">
        <v>790.5</v>
      </c>
      <c r="G19" s="15">
        <v>166.01</v>
      </c>
      <c r="H19" s="14">
        <v>790.5</v>
      </c>
      <c r="I19" s="15">
        <v>166.01</v>
      </c>
      <c r="J19" s="46">
        <v>44078</v>
      </c>
      <c r="K19" s="47" t="s">
        <v>21</v>
      </c>
      <c r="L19" s="47" t="s">
        <v>21</v>
      </c>
      <c r="M19" s="98"/>
      <c r="N19" s="98"/>
      <c r="O19" s="98"/>
      <c r="P19" s="72" t="s">
        <v>112</v>
      </c>
      <c r="Q19" s="73" t="s">
        <v>113</v>
      </c>
      <c r="R19" s="6" t="s">
        <v>22</v>
      </c>
    </row>
    <row r="20" spans="1:18" ht="43.2" x14ac:dyDescent="0.3">
      <c r="A20" s="16"/>
      <c r="B20" s="17" t="s">
        <v>743</v>
      </c>
      <c r="C20" s="13" t="s">
        <v>9</v>
      </c>
      <c r="D20" s="20" t="s">
        <v>744</v>
      </c>
      <c r="E20" s="45">
        <v>3</v>
      </c>
      <c r="F20" s="14">
        <v>395</v>
      </c>
      <c r="G20" s="15">
        <v>105</v>
      </c>
      <c r="H20" s="14">
        <v>395</v>
      </c>
      <c r="I20" s="15">
        <v>105</v>
      </c>
      <c r="J20" s="46">
        <v>44085</v>
      </c>
      <c r="K20" s="47" t="s">
        <v>21</v>
      </c>
      <c r="L20" s="47" t="s">
        <v>21</v>
      </c>
      <c r="M20" s="98"/>
      <c r="N20" s="98"/>
      <c r="O20" s="98"/>
      <c r="P20" s="72" t="s">
        <v>745</v>
      </c>
      <c r="Q20" s="73" t="s">
        <v>746</v>
      </c>
      <c r="R20" s="6" t="s">
        <v>22</v>
      </c>
    </row>
    <row r="21" spans="1:18" x14ac:dyDescent="0.3">
      <c r="A21" s="16"/>
      <c r="B21" s="17" t="s">
        <v>747</v>
      </c>
      <c r="C21" s="13" t="s">
        <v>9</v>
      </c>
      <c r="D21" s="20" t="s">
        <v>748</v>
      </c>
      <c r="E21" s="45">
        <v>1</v>
      </c>
      <c r="F21" s="14">
        <v>226</v>
      </c>
      <c r="G21" s="15">
        <v>25.02</v>
      </c>
      <c r="H21" s="14">
        <v>226</v>
      </c>
      <c r="I21" s="15">
        <v>25.02</v>
      </c>
      <c r="J21" s="46">
        <v>44089</v>
      </c>
      <c r="K21" s="47" t="s">
        <v>21</v>
      </c>
      <c r="L21" s="47" t="s">
        <v>21</v>
      </c>
      <c r="M21" s="98"/>
      <c r="N21" s="98"/>
      <c r="O21" s="98"/>
      <c r="P21" s="72" t="s">
        <v>749</v>
      </c>
      <c r="Q21" s="73" t="s">
        <v>750</v>
      </c>
      <c r="R21" s="6" t="s">
        <v>22</v>
      </c>
    </row>
    <row r="22" spans="1:18" x14ac:dyDescent="0.3">
      <c r="A22" s="16"/>
      <c r="B22" s="17" t="s">
        <v>751</v>
      </c>
      <c r="C22" s="13" t="s">
        <v>9</v>
      </c>
      <c r="D22" s="20" t="s">
        <v>752</v>
      </c>
      <c r="E22" s="45">
        <v>3</v>
      </c>
      <c r="F22" s="14">
        <v>6815</v>
      </c>
      <c r="G22" s="15">
        <v>1431.15</v>
      </c>
      <c r="H22" s="14">
        <v>6815</v>
      </c>
      <c r="I22" s="15">
        <v>1431.15</v>
      </c>
      <c r="J22" s="46">
        <v>44089</v>
      </c>
      <c r="K22" s="47" t="s">
        <v>21</v>
      </c>
      <c r="L22" s="47" t="s">
        <v>21</v>
      </c>
      <c r="M22" s="98"/>
      <c r="N22" s="98"/>
      <c r="O22" s="98"/>
      <c r="P22" s="72" t="s">
        <v>112</v>
      </c>
      <c r="Q22" s="73" t="s">
        <v>113</v>
      </c>
      <c r="R22" s="6" t="s">
        <v>22</v>
      </c>
    </row>
    <row r="23" spans="1:18" ht="28.8" x14ac:dyDescent="0.3">
      <c r="A23" s="16"/>
      <c r="B23" s="17" t="s">
        <v>753</v>
      </c>
      <c r="C23" s="13" t="s">
        <v>9</v>
      </c>
      <c r="D23" s="20" t="s">
        <v>754</v>
      </c>
      <c r="E23" s="45">
        <v>1</v>
      </c>
      <c r="F23" s="14">
        <v>170.2</v>
      </c>
      <c r="G23" s="15">
        <v>35.74</v>
      </c>
      <c r="H23" s="14">
        <v>170.2</v>
      </c>
      <c r="I23" s="15">
        <v>35.74</v>
      </c>
      <c r="J23" s="46">
        <v>44078</v>
      </c>
      <c r="K23" s="47" t="s">
        <v>21</v>
      </c>
      <c r="L23" s="47" t="s">
        <v>21</v>
      </c>
      <c r="M23" s="98"/>
      <c r="N23" s="98"/>
      <c r="O23" s="98"/>
      <c r="P23" s="72" t="s">
        <v>37</v>
      </c>
      <c r="Q23" s="73" t="s">
        <v>38</v>
      </c>
      <c r="R23" s="6" t="s">
        <v>22</v>
      </c>
    </row>
    <row r="24" spans="1:18" x14ac:dyDescent="0.3">
      <c r="A24" s="16"/>
      <c r="B24" s="17" t="s">
        <v>755</v>
      </c>
      <c r="C24" s="13" t="s">
        <v>9</v>
      </c>
      <c r="D24" s="20" t="s">
        <v>79</v>
      </c>
      <c r="E24" s="45">
        <v>1</v>
      </c>
      <c r="F24" s="14">
        <v>337.88</v>
      </c>
      <c r="G24" s="15">
        <v>37.54</v>
      </c>
      <c r="H24" s="14">
        <v>337.88</v>
      </c>
      <c r="I24" s="15">
        <v>37.54</v>
      </c>
      <c r="J24" s="46">
        <v>44089</v>
      </c>
      <c r="K24" s="47" t="s">
        <v>21</v>
      </c>
      <c r="L24" s="47" t="s">
        <v>21</v>
      </c>
      <c r="M24" s="98"/>
      <c r="N24" s="98"/>
      <c r="O24" s="98"/>
      <c r="P24" s="72" t="s">
        <v>80</v>
      </c>
      <c r="Q24" s="73" t="s">
        <v>81</v>
      </c>
      <c r="R24" s="6" t="s">
        <v>22</v>
      </c>
    </row>
    <row r="25" spans="1:18" ht="28.8" x14ac:dyDescent="0.3">
      <c r="A25" s="16"/>
      <c r="B25" s="17" t="s">
        <v>756</v>
      </c>
      <c r="C25" s="13" t="s">
        <v>9</v>
      </c>
      <c r="D25" s="20" t="s">
        <v>757</v>
      </c>
      <c r="E25" s="45">
        <v>1</v>
      </c>
      <c r="F25" s="14">
        <v>1222.1300000000001</v>
      </c>
      <c r="G25" s="15">
        <v>324.87</v>
      </c>
      <c r="H25" s="14">
        <v>1222.1300000000001</v>
      </c>
      <c r="I25" s="15">
        <v>324.87</v>
      </c>
      <c r="J25" s="46">
        <v>44089</v>
      </c>
      <c r="K25" s="47" t="s">
        <v>21</v>
      </c>
      <c r="L25" s="47" t="s">
        <v>21</v>
      </c>
      <c r="M25" s="98"/>
      <c r="N25" s="98"/>
      <c r="O25" s="98"/>
      <c r="P25" s="72" t="s">
        <v>74</v>
      </c>
      <c r="Q25" s="73" t="s">
        <v>75</v>
      </c>
      <c r="R25" s="6" t="s">
        <v>22</v>
      </c>
    </row>
    <row r="26" spans="1:18" x14ac:dyDescent="0.3">
      <c r="A26" s="16"/>
      <c r="B26" s="17" t="s">
        <v>758</v>
      </c>
      <c r="C26" s="13" t="s">
        <v>9</v>
      </c>
      <c r="D26" s="20" t="s">
        <v>759</v>
      </c>
      <c r="E26" s="45">
        <v>1</v>
      </c>
      <c r="F26" s="14">
        <v>129.05000000000001</v>
      </c>
      <c r="G26" s="15">
        <v>34.299999999999997</v>
      </c>
      <c r="H26" s="14">
        <v>129.05000000000001</v>
      </c>
      <c r="I26" s="15">
        <v>34.299999999999997</v>
      </c>
      <c r="J26" s="46">
        <v>44103</v>
      </c>
      <c r="K26" s="47" t="s">
        <v>21</v>
      </c>
      <c r="L26" s="47" t="s">
        <v>21</v>
      </c>
      <c r="M26" s="98"/>
      <c r="N26" s="98"/>
      <c r="O26" s="98"/>
      <c r="P26" s="72" t="s">
        <v>760</v>
      </c>
      <c r="Q26" s="73" t="s">
        <v>761</v>
      </c>
      <c r="R26" s="6" t="s">
        <v>22</v>
      </c>
    </row>
    <row r="27" spans="1:18" x14ac:dyDescent="0.3">
      <c r="A27" s="16"/>
      <c r="B27" s="17" t="s">
        <v>762</v>
      </c>
      <c r="C27" s="13" t="s">
        <v>9</v>
      </c>
      <c r="D27" s="20" t="s">
        <v>763</v>
      </c>
      <c r="E27" s="45">
        <v>1</v>
      </c>
      <c r="F27" s="14">
        <v>650</v>
      </c>
      <c r="G27" s="15">
        <v>136.5</v>
      </c>
      <c r="H27" s="14">
        <v>650</v>
      </c>
      <c r="I27" s="15">
        <v>136.5</v>
      </c>
      <c r="J27" s="46">
        <v>44078</v>
      </c>
      <c r="K27" s="47" t="s">
        <v>20</v>
      </c>
      <c r="L27" s="47" t="s">
        <v>21</v>
      </c>
      <c r="M27" s="129"/>
      <c r="N27" s="129"/>
      <c r="O27" s="129"/>
      <c r="P27" s="72" t="s">
        <v>764</v>
      </c>
      <c r="Q27" s="73" t="s">
        <v>765</v>
      </c>
      <c r="R27" s="6" t="s">
        <v>22</v>
      </c>
    </row>
    <row r="28" spans="1:18" x14ac:dyDescent="0.3"/>
    <row r="29" spans="1:18" x14ac:dyDescent="0.3"/>
    <row r="30" spans="1:18" x14ac:dyDescent="0.3"/>
    <row r="31" spans="1:18" x14ac:dyDescent="0.3"/>
    <row r="32" spans="1:1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</sheetData>
  <mergeCells count="1">
    <mergeCell ref="D1:H1"/>
  </mergeCells>
  <pageMargins left="0.35433070866141736" right="0.35433070866141736" top="0.59055118110236227" bottom="0.59055118110236227" header="0.27559055118110237" footer="0.31496062992125984"/>
  <pageSetup paperSize="8" scale="77" fitToHeight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 DEBE ELEGIR UN VALOR DE LA LISTA">
          <x14:formula1>
            <xm:f>'O:\Datos Compartidos\DIRECCIÓN GENERAL DE VICEALCALDÍA\CONTRATACIÓN\3 Trimestre\[SEPTIEMBRE 2020 Dación Cuentas CM - CIUDADANO - DEFIN 19 OCT.xlsx]INSTRUCCIONES'!#REF!</xm:f>
          </x14:formula1>
          <xm:sqref>K4:L27</xm:sqref>
        </x14:dataValidation>
        <x14:dataValidation type="list" showErrorMessage="1" error="SE DEBE ELEGIR UN VALOR DE LA LISTA">
          <x14:formula1>
            <xm:f>'O:\Datos Compartidos\DIRECCIÓN GENERAL DE VICEALCALDÍA\CONTRATACIÓN\3 Trimestre\[SEPTIEMBRE 2020 Dación Cuentas CM - CIUDADANO - DEFIN 19 OCT.xlsx]INSTRUCCIONES'!#REF!</xm:f>
          </x14:formula1>
          <xm:sqref>C4:C27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24</vt:i4>
      </vt:variant>
    </vt:vector>
  </HeadingPairs>
  <TitlesOfParts>
    <vt:vector size="36" baseType="lpstr">
      <vt:lpstr>CM JULIO AREA DE VICEALCALDIA</vt:lpstr>
      <vt:lpstr>CM AGOSTO AREA DE VICEALCALDIA</vt:lpstr>
      <vt:lpstr>CM SEPTIEM AREA DE VICEALCALDIA</vt:lpstr>
      <vt:lpstr>CM JULIO AREA SERV DE LA CIUDAD</vt:lpstr>
      <vt:lpstr>CM AGOST AREA SERV DE LA CIUDAD</vt:lpstr>
      <vt:lpstr>CM SEPT AREA SERV DE LA CIUDAD</vt:lpstr>
      <vt:lpstr>CM JULIO AREA SERV AL CIUDADANO</vt:lpstr>
      <vt:lpstr>CM AGOST AREA SERV AL CIUDADANO</vt:lpstr>
      <vt:lpstr>CM SEPTI AREA SERV AL CIUDADANO</vt:lpstr>
      <vt:lpstr>CM  JULIO AREA DE FAMILIA</vt:lpstr>
      <vt:lpstr>CM  AGOSTO AREA DE FAMILIA</vt:lpstr>
      <vt:lpstr>CM  SEPTIEMBRE AREA DE FAMILIA</vt:lpstr>
      <vt:lpstr>'CM  AGOSTO AREA DE FAMILIA'!Área_de_impresión</vt:lpstr>
      <vt:lpstr>'CM  JULIO AREA DE FAMILIA'!Área_de_impresión</vt:lpstr>
      <vt:lpstr>'CM  SEPTIEMBRE AREA DE FAMILIA'!Área_de_impresión</vt:lpstr>
      <vt:lpstr>'CM AGOST AREA SERV AL CIUDADANO'!Área_de_impresión</vt:lpstr>
      <vt:lpstr>'CM AGOST AREA SERV DE LA CIUDAD'!Área_de_impresión</vt:lpstr>
      <vt:lpstr>'CM AGOSTO AREA DE VICEALCALDIA'!Área_de_impresión</vt:lpstr>
      <vt:lpstr>'CM JULIO AREA DE VICEALCALDIA'!Área_de_impresión</vt:lpstr>
      <vt:lpstr>'CM JULIO AREA SERV AL CIUDADANO'!Área_de_impresión</vt:lpstr>
      <vt:lpstr>'CM JULIO AREA SERV DE LA CIUDAD'!Área_de_impresión</vt:lpstr>
      <vt:lpstr>'CM SEPT AREA SERV DE LA CIUDAD'!Área_de_impresión</vt:lpstr>
      <vt:lpstr>'CM SEPTI AREA SERV AL CIUDADANO'!Área_de_impresión</vt:lpstr>
      <vt:lpstr>'CM SEPTIEM AREA DE VICEALCALDIA'!Área_de_impresión</vt:lpstr>
      <vt:lpstr>'CM  AGOSTO AREA DE FAMILIA'!Títulos_a_imprimir</vt:lpstr>
      <vt:lpstr>'CM  JULIO AREA DE FAMILIA'!Títulos_a_imprimir</vt:lpstr>
      <vt:lpstr>'CM  SEPTIEMBRE AREA DE FAMILIA'!Títulos_a_imprimir</vt:lpstr>
      <vt:lpstr>'CM AGOST AREA SERV AL CIUDADANO'!Títulos_a_imprimir</vt:lpstr>
      <vt:lpstr>'CM AGOST AREA SERV DE LA CIUDAD'!Títulos_a_imprimir</vt:lpstr>
      <vt:lpstr>'CM AGOSTO AREA DE VICEALCALDIA'!Títulos_a_imprimir</vt:lpstr>
      <vt:lpstr>'CM JULIO AREA DE VICEALCALDIA'!Títulos_a_imprimir</vt:lpstr>
      <vt:lpstr>'CM JULIO AREA SERV AL CIUDADANO'!Títulos_a_imprimir</vt:lpstr>
      <vt:lpstr>'CM JULIO AREA SERV DE LA CIUDAD'!Títulos_a_imprimir</vt:lpstr>
      <vt:lpstr>'CM SEPT AREA SERV DE LA CIUDAD'!Títulos_a_imprimir</vt:lpstr>
      <vt:lpstr>'CM SEPTI AREA SERV AL CIUDADANO'!Títulos_a_imprimir</vt:lpstr>
      <vt:lpstr>'CM SEPTIEM AREA DE VICEALCALDIA'!Títulos_a_imprimir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2021-01-28T21:14:00Z</cp:lastPrinted>
  <dcterms:created xsi:type="dcterms:W3CDTF">2018-11-26T12:55:49Z</dcterms:created>
  <dcterms:modified xsi:type="dcterms:W3CDTF">2021-01-28T21:14:11Z</dcterms:modified>
</cp:coreProperties>
</file>