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eb01\Desktop\"/>
    </mc:Choice>
  </mc:AlternateContent>
  <bookViews>
    <workbookView xWindow="0" yWindow="0" windowWidth="28800" windowHeight="12300"/>
  </bookViews>
  <sheets>
    <sheet name="Hoja1" sheetId="1" r:id="rId1"/>
  </sheets>
  <externalReferences>
    <externalReference r:id="rId2"/>
  </externalReferences>
  <definedNames>
    <definedName name="_xlnm.Print_Area" localSheetId="0">Hoja1!$A$1:$S$107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3" i="1" l="1"/>
  <c r="R103" i="1"/>
  <c r="Q103" i="1"/>
  <c r="S102" i="1"/>
  <c r="R102" i="1"/>
  <c r="Q102" i="1"/>
  <c r="S101" i="1"/>
  <c r="R101" i="1"/>
  <c r="Q101" i="1"/>
  <c r="S100" i="1"/>
  <c r="R100" i="1"/>
  <c r="Q100" i="1"/>
  <c r="S96" i="1"/>
  <c r="R96" i="1"/>
  <c r="Q96" i="1"/>
  <c r="S95" i="1"/>
  <c r="R95" i="1"/>
  <c r="Q95" i="1"/>
  <c r="S94" i="1"/>
  <c r="R94" i="1"/>
  <c r="Q94" i="1"/>
  <c r="S93" i="1"/>
  <c r="R93" i="1"/>
  <c r="Q93" i="1"/>
  <c r="S92" i="1"/>
  <c r="R92" i="1"/>
  <c r="Q92" i="1"/>
  <c r="S91" i="1"/>
  <c r="R91" i="1"/>
  <c r="Q91" i="1"/>
  <c r="S90" i="1"/>
  <c r="R90" i="1"/>
  <c r="Q90" i="1"/>
  <c r="S89" i="1"/>
  <c r="R89" i="1"/>
  <c r="Q89" i="1"/>
  <c r="S88" i="1"/>
  <c r="R88" i="1"/>
  <c r="Q88" i="1"/>
  <c r="S84" i="1"/>
  <c r="R84" i="1"/>
  <c r="Q84" i="1"/>
  <c r="S83" i="1"/>
  <c r="R83" i="1"/>
  <c r="Q83" i="1"/>
  <c r="S82" i="1"/>
  <c r="R82" i="1"/>
  <c r="Q82" i="1"/>
  <c r="Q81" i="1"/>
  <c r="S80" i="1"/>
  <c r="R80" i="1"/>
  <c r="Q80" i="1"/>
  <c r="R79" i="1"/>
  <c r="Q79" i="1"/>
  <c r="S78" i="1"/>
  <c r="R78" i="1"/>
  <c r="Q78" i="1"/>
  <c r="S77" i="1"/>
  <c r="R77" i="1"/>
  <c r="Q77" i="1"/>
  <c r="S76" i="1"/>
  <c r="R76" i="1"/>
  <c r="Q76" i="1"/>
  <c r="S75" i="1"/>
  <c r="R75" i="1"/>
  <c r="Q75" i="1"/>
  <c r="S74" i="1"/>
  <c r="R74" i="1"/>
  <c r="Q74" i="1"/>
  <c r="Q73" i="1"/>
  <c r="S72" i="1"/>
  <c r="R72" i="1"/>
  <c r="Q72" i="1"/>
  <c r="S71" i="1"/>
  <c r="R71" i="1"/>
  <c r="Q71" i="1"/>
  <c r="S70" i="1"/>
  <c r="R70" i="1"/>
  <c r="Q70" i="1"/>
  <c r="S69" i="1"/>
  <c r="R69" i="1"/>
  <c r="Q69" i="1"/>
  <c r="S68" i="1"/>
  <c r="R68" i="1"/>
  <c r="Q68" i="1"/>
  <c r="S67" i="1"/>
  <c r="R67" i="1"/>
  <c r="Q67" i="1"/>
  <c r="S66" i="1"/>
  <c r="R66" i="1"/>
  <c r="Q66" i="1"/>
  <c r="S65" i="1"/>
  <c r="R65" i="1"/>
  <c r="Q65" i="1"/>
  <c r="S61" i="1"/>
  <c r="R61" i="1"/>
  <c r="Q61" i="1"/>
  <c r="S60" i="1"/>
  <c r="R60" i="1"/>
  <c r="Q60" i="1"/>
  <c r="S59" i="1"/>
  <c r="R59" i="1"/>
  <c r="Q59" i="1"/>
  <c r="S58" i="1"/>
  <c r="R58" i="1"/>
  <c r="Q58" i="1"/>
  <c r="S57" i="1"/>
  <c r="R57" i="1"/>
  <c r="Q57" i="1"/>
  <c r="S56" i="1"/>
  <c r="R56" i="1"/>
  <c r="Q56" i="1"/>
  <c r="S55" i="1"/>
  <c r="R55" i="1"/>
  <c r="Q55" i="1"/>
  <c r="R54" i="1"/>
  <c r="Q54" i="1"/>
  <c r="S53" i="1"/>
  <c r="R53" i="1"/>
  <c r="Q53" i="1"/>
  <c r="S52" i="1"/>
  <c r="R52" i="1"/>
  <c r="Q52" i="1"/>
  <c r="S51" i="1"/>
  <c r="R51" i="1"/>
  <c r="Q51" i="1"/>
  <c r="S50" i="1"/>
  <c r="R50" i="1"/>
  <c r="Q50" i="1"/>
  <c r="S49" i="1"/>
  <c r="R49" i="1"/>
  <c r="Q49" i="1"/>
  <c r="S48" i="1"/>
  <c r="R48" i="1"/>
  <c r="Q48" i="1"/>
  <c r="Q47" i="1"/>
  <c r="S43" i="1"/>
  <c r="R43" i="1"/>
  <c r="Q43" i="1"/>
  <c r="S42" i="1"/>
  <c r="R42" i="1"/>
  <c r="Q42" i="1"/>
  <c r="S41" i="1"/>
  <c r="R41" i="1"/>
  <c r="Q41" i="1"/>
  <c r="S40" i="1"/>
  <c r="R40" i="1"/>
  <c r="Q40" i="1"/>
  <c r="S39" i="1"/>
  <c r="R39" i="1"/>
  <c r="Q39" i="1"/>
  <c r="Q38" i="1"/>
  <c r="S37" i="1"/>
  <c r="R37" i="1"/>
  <c r="Q37" i="1"/>
  <c r="S36" i="1"/>
  <c r="R36" i="1"/>
  <c r="Q36" i="1"/>
  <c r="S35" i="1"/>
  <c r="R35" i="1"/>
  <c r="Q35" i="1"/>
  <c r="S34" i="1"/>
  <c r="R34" i="1"/>
  <c r="Q34" i="1"/>
  <c r="S33" i="1"/>
  <c r="R33" i="1"/>
  <c r="Q33" i="1"/>
  <c r="S32" i="1"/>
  <c r="R32" i="1"/>
  <c r="Q32" i="1"/>
  <c r="S31" i="1"/>
  <c r="R31" i="1"/>
  <c r="Q31" i="1"/>
  <c r="S30" i="1"/>
  <c r="R30" i="1"/>
  <c r="Q30" i="1"/>
  <c r="S29" i="1"/>
  <c r="R29" i="1"/>
  <c r="Q29" i="1"/>
  <c r="S28" i="1"/>
  <c r="R28" i="1"/>
  <c r="Q28" i="1"/>
  <c r="S27" i="1"/>
  <c r="R27" i="1"/>
  <c r="Q27" i="1"/>
  <c r="S26" i="1"/>
  <c r="R26" i="1"/>
  <c r="Q26" i="1"/>
  <c r="S25" i="1"/>
  <c r="R25" i="1"/>
  <c r="Q25" i="1"/>
  <c r="Q24" i="1"/>
  <c r="S20" i="1"/>
  <c r="R20" i="1"/>
  <c r="Q20" i="1"/>
  <c r="S19" i="1"/>
  <c r="R19" i="1"/>
  <c r="Q19" i="1"/>
  <c r="S18" i="1"/>
  <c r="R18" i="1"/>
  <c r="Q18" i="1"/>
  <c r="S17" i="1"/>
  <c r="R17" i="1"/>
  <c r="Q17" i="1"/>
  <c r="S16" i="1"/>
  <c r="R16" i="1"/>
  <c r="Q16" i="1"/>
  <c r="Q15" i="1"/>
  <c r="S14" i="1"/>
  <c r="R14" i="1"/>
  <c r="Q14" i="1"/>
  <c r="S13" i="1"/>
  <c r="R13" i="1"/>
  <c r="Q13" i="1"/>
  <c r="Q12" i="1"/>
  <c r="S11" i="1"/>
  <c r="R11" i="1"/>
  <c r="Q11" i="1"/>
  <c r="S10" i="1"/>
  <c r="R10" i="1"/>
  <c r="Q10" i="1"/>
  <c r="S9" i="1"/>
  <c r="R9" i="1"/>
  <c r="Q9" i="1"/>
  <c r="S8" i="1"/>
  <c r="R8" i="1"/>
  <c r="Q8" i="1"/>
  <c r="S7" i="1"/>
  <c r="R7" i="1"/>
  <c r="Q7" i="1"/>
  <c r="S6" i="1"/>
  <c r="R6" i="1"/>
  <c r="Q6" i="1"/>
  <c r="S5" i="1"/>
  <c r="R5" i="1"/>
  <c r="Q5" i="1"/>
  <c r="S4" i="1"/>
  <c r="R4" i="1"/>
  <c r="Q4" i="1"/>
</calcChain>
</file>

<file path=xl/sharedStrings.xml><?xml version="1.0" encoding="utf-8"?>
<sst xmlns="http://schemas.openxmlformats.org/spreadsheetml/2006/main" count="1011" uniqueCount="261">
  <si>
    <t>RELACIÓN ORGANIZATIVA DE PUESTOS DE TRABAJO DEL PERSONAL FUNCIONARIO 2024
AYUNTAMIENTO DE POZUELO DE ALARCÓN</t>
  </si>
  <si>
    <t>CÓDIGO DEL PUESTO</t>
  </si>
  <si>
    <t>DENOMINACIÓN DEL PUESTO</t>
  </si>
  <si>
    <t>codpuesto</t>
  </si>
  <si>
    <t>NÚMERO DE PUESTOS HOMOGÉNEOS</t>
  </si>
  <si>
    <t>GRUPO</t>
  </si>
  <si>
    <t>NIVEL PUESTO</t>
  </si>
  <si>
    <t>ESCALA</t>
  </si>
  <si>
    <t>SUBESCALA</t>
  </si>
  <si>
    <t>CLASE</t>
  </si>
  <si>
    <t>TIPO DE PUESTO</t>
  </si>
  <si>
    <t>FORMA PROVISIÓN</t>
  </si>
  <si>
    <t>EVENTUALES</t>
  </si>
  <si>
    <t>FORMACIÓN ESPECÍFICA</t>
  </si>
  <si>
    <t>REQUERIMIENTOS ESPECÍFICOS</t>
  </si>
  <si>
    <t>APERTURA A OTRAS ADMINISTRACIONES</t>
  </si>
  <si>
    <t>OBSERVACIONES</t>
  </si>
  <si>
    <r>
      <t>CUANTÍA CD (</t>
    </r>
    <r>
      <rPr>
        <b/>
        <sz val="8"/>
        <rFont val="Arial"/>
        <family val="2"/>
      </rPr>
      <t>€</t>
    </r>
    <r>
      <rPr>
        <b/>
        <sz val="8"/>
        <rFont val="Stone Sans ITC"/>
        <family val="1"/>
      </rPr>
      <t>)</t>
    </r>
  </si>
  <si>
    <r>
      <t>COMPLEMENTO ESPECÍFICO (</t>
    </r>
    <r>
      <rPr>
        <b/>
        <sz val="8"/>
        <rFont val="Arial"/>
        <family val="2"/>
      </rPr>
      <t>€</t>
    </r>
    <r>
      <rPr>
        <b/>
        <sz val="8"/>
        <rFont val="Stone Sans ITC"/>
        <family val="1"/>
      </rPr>
      <t>)</t>
    </r>
  </si>
  <si>
    <r>
      <t>RETRIBUCIÓN AL PUESTO TRABAJO (</t>
    </r>
    <r>
      <rPr>
        <b/>
        <sz val="8"/>
        <rFont val="Arial"/>
        <family val="2"/>
      </rPr>
      <t>€)</t>
    </r>
  </si>
  <si>
    <t>CONSERJE</t>
  </si>
  <si>
    <t>SUB</t>
  </si>
  <si>
    <t>E</t>
  </si>
  <si>
    <t>AG</t>
  </si>
  <si>
    <t xml:space="preserve">Subalterno </t>
  </si>
  <si>
    <t>No Singular</t>
  </si>
  <si>
    <t>Concurso</t>
  </si>
  <si>
    <t>NO</t>
  </si>
  <si>
    <t>AYUDANTE DE ELECTRICISTA</t>
  </si>
  <si>
    <t>AY</t>
  </si>
  <si>
    <t>AE</t>
  </si>
  <si>
    <t>Servicios Especiales</t>
  </si>
  <si>
    <t>Personal de Oficios</t>
  </si>
  <si>
    <t>RESPONSABLE PERSONAL DE CONSERJERIA</t>
  </si>
  <si>
    <t>JSB</t>
  </si>
  <si>
    <t>Singular</t>
  </si>
  <si>
    <t>AUXILIAR DE GESTIÓN ADMINISTRATIVA</t>
  </si>
  <si>
    <t>AGA</t>
  </si>
  <si>
    <t>C2</t>
  </si>
  <si>
    <t xml:space="preserve">Auxiliar </t>
  </si>
  <si>
    <t>Los puestos asignados a la OAC se ajustarán a las condiciones propias de la misma en cuanto a jornada y compensación de la misma de acuerdo a lo previsto en el vigente Acuerdo.</t>
  </si>
  <si>
    <t>GESTOR/A ADMINISTRATIVO/A POLIVALENTE</t>
  </si>
  <si>
    <t>ADM</t>
  </si>
  <si>
    <t>C1</t>
  </si>
  <si>
    <t xml:space="preserve">Administrativa </t>
  </si>
  <si>
    <t>INSPECTOR/A DE CONSUMO</t>
  </si>
  <si>
    <t>AUX</t>
  </si>
  <si>
    <t>Técnica</t>
  </si>
  <si>
    <t>Auxiliar</t>
  </si>
  <si>
    <t>Técnico Superior en Servicios al Consumidor</t>
  </si>
  <si>
    <t>TÉCNICO/A AUXILIAR EN SISTEMA DE INFORMACIÓN</t>
  </si>
  <si>
    <t>Técnico Superior de Administración de Sistemas Informáticos en Red</t>
  </si>
  <si>
    <t>CAPATAZ</t>
  </si>
  <si>
    <t>TAU</t>
  </si>
  <si>
    <t>Técnico Superior en Gestión Forestal y del Medio Natural</t>
  </si>
  <si>
    <t>POLICÍA MUNICIPAL</t>
  </si>
  <si>
    <t>POL</t>
  </si>
  <si>
    <t>C1/C2</t>
  </si>
  <si>
    <t>Policía Local y sus Auxiliares</t>
  </si>
  <si>
    <t xml:space="preserve">Curso de capacitación en la Escuela de Policía. Estar en posesión de los carnets de conducir A y B. </t>
  </si>
  <si>
    <t xml:space="preserve">Jornada sujeta a destino especial, turnicidad, festivos y nocturnidad. </t>
  </si>
  <si>
    <t>El ejercicio de las funciones de este puesto de trabajo en destino especial, festividad y nocturnidad será retribuido mediante el complemento específico variable previsto en esta RPT.
C2 a extinguir.
*La posesión del carnet de conducir A no será requerido preceptivamente a los funcionarios que accedan al cuerpo con posterioridad a la entrada en vigor de la Ley 1/2018, de 22 febrero.</t>
  </si>
  <si>
    <t>CB
CSE/SF
CSE/CF
CDE
CN</t>
  </si>
  <si>
    <t>-</t>
  </si>
  <si>
    <t xml:space="preserve">ESPECIALISTA ADMINISTRATIVO/A </t>
  </si>
  <si>
    <t>JGRU2</t>
  </si>
  <si>
    <t>Auxiliar/
Administrativa</t>
  </si>
  <si>
    <t>ESPECIALISTA ADMINISTRATIVO/A II</t>
  </si>
  <si>
    <t>EAC</t>
  </si>
  <si>
    <t>Puesto a extinguir cuando quede vacante.</t>
  </si>
  <si>
    <t>OFICIAL DE LA POLICÍA MUNICIPAL</t>
  </si>
  <si>
    <t>CAB</t>
  </si>
  <si>
    <t>Jornada sujeta a destino especial, festividad y nocturnidad.</t>
  </si>
  <si>
    <t>CB
CSE/CF
CDE
CN</t>
  </si>
  <si>
    <t>INGENIERO/A TÉCNICO/A DE OBRAS PÚBLICAS (*)</t>
  </si>
  <si>
    <t>TME</t>
  </si>
  <si>
    <t>A2</t>
  </si>
  <si>
    <t>Media</t>
  </si>
  <si>
    <t>Ingeniero Técnico de Obras Públicas o Grado en Ingenieria Civil</t>
  </si>
  <si>
    <t>TÉCNICO/A MEDIO/A</t>
  </si>
  <si>
    <t>Técnica/ Gestión</t>
  </si>
  <si>
    <t>AG  -  AL  -  AA.</t>
  </si>
  <si>
    <t>TÉCNICO/A MEDIO/A EN INFORMÁTICA</t>
  </si>
  <si>
    <t>Grado en Ingeniería Informática o Ingeniero Técnico en Informática de Gestión o Ingeniero Técnico en Informática de Sistemas o Diplomado en Informática.</t>
  </si>
  <si>
    <t>TÉCNICO/A MEDIO/A EN RELACIONES LABORALES</t>
  </si>
  <si>
    <t>JNG</t>
  </si>
  <si>
    <t>AG/AE</t>
  </si>
  <si>
    <t xml:space="preserve">Diplomado en Relaciones Laborales o Grado en Relaciones Laborales. </t>
  </si>
  <si>
    <t>ARQUITECTO/A TÉCNICO/A (*)</t>
  </si>
  <si>
    <t>Arquitecto Técnico o Grado en Arquitectura Técnica</t>
  </si>
  <si>
    <t xml:space="preserve">Siempre que se halle adscrito a la/s Concejalía/s con competencia en materia de urbanismo, las funciones del puesto de trabajo serán las siguientes:
.-Inspección Urbanística:
- Inspector Urbanístico.
- Denuncias de Policía.
- Denuncias de vecinos.
- Volantes de Dirección.
- Primera Ocupación y Licencias Definitivas.
.- Atención al público – información urbanística.
.-Tramitación de actuaciones comunicadas.
.-Comprobación de datos urbanísticos en proyectos.
</t>
  </si>
  <si>
    <t>SUBINSPECTOR/A DE LA POLICÍA MUNICIPAL</t>
  </si>
  <si>
    <t>SGT</t>
  </si>
  <si>
    <t>A2/C1</t>
  </si>
  <si>
    <t>Estar en posesión de los carnets de conducir A y B.</t>
  </si>
  <si>
    <t>Jornada sujeta a destino especial y nocturnidad. Disponibilidad.</t>
  </si>
  <si>
    <t>La disponibilidad está incluida en la retribución al puesto. El ejercicio de las funciones de este puesto de trabajo en destino especial, festividad y nocturnidad será retribuido mediante el complemento específico variable previsto en esta RPT.
C1 a extinguir.
*La posesión del carnet de conducir A no será requerido preceptivamente a los funcionarios que accedan al cuerpo con posterioridad a la entrada en vigor de la Ley 1/2018, de 22 de febrero.</t>
  </si>
  <si>
    <t>JEFE/A DE NEGOCIADO</t>
  </si>
  <si>
    <t>JNGO1</t>
  </si>
  <si>
    <t>Administrativa/Auxiliar</t>
  </si>
  <si>
    <t>JEFE/A DE NEGOCIADO DE CONTROL SERVICIOS</t>
  </si>
  <si>
    <t>JNG1</t>
  </si>
  <si>
    <t>Administrativa/Técnica</t>
  </si>
  <si>
    <t>JEFE/A DE NEGOCIADO DE ESTADÍSTICA</t>
  </si>
  <si>
    <t>JEFE/A DE NEGOCIADO DE ASESORÍA JURÍDICA</t>
  </si>
  <si>
    <t>JEFE/A DE NEGOCIADO DE RECURSOS</t>
  </si>
  <si>
    <t>Administrativa</t>
  </si>
  <si>
    <t>JEFE  DE U.A. NOMINAS</t>
  </si>
  <si>
    <t>JUAN</t>
  </si>
  <si>
    <t>Gestión/Técnica</t>
  </si>
  <si>
    <t>JEFE DE ARQUITECTURA TÉCNICA–INSPECTOR DE EDIFICACIÓN</t>
  </si>
  <si>
    <t>NIU</t>
  </si>
  <si>
    <t>TÉCNICO/A-COORDINADOR/A DE INFORMÁTICA</t>
  </si>
  <si>
    <t>TCI</t>
  </si>
  <si>
    <t>INSPECTOR/A DE LA POLICÍA MUNICIPAL</t>
  </si>
  <si>
    <t>SOF</t>
  </si>
  <si>
    <t>Disponibilidad.</t>
  </si>
  <si>
    <t>La disponibilidad está incluida en la retribución al puesto.
* La posesión del carnet de conducir A no será requerido preceptivamente a los funcionarios que accedan al cuerpo con posterioridad a la entrada en vigor de la Ley 1/2018, de 22 febrero.</t>
  </si>
  <si>
    <t xml:space="preserve">TÉCNICO/A SUPERIOR </t>
  </si>
  <si>
    <t>TAG</t>
  </si>
  <si>
    <t>A1</t>
  </si>
  <si>
    <t>Superior</t>
  </si>
  <si>
    <t>En atención a la funciones especificas, este puesto no estará abierto a la escala de A.E. siempre que se halle adscrito al Departamento Jurídico de Seguridad</t>
  </si>
  <si>
    <t>ARCHIVERO/A</t>
  </si>
  <si>
    <t>TAE</t>
  </si>
  <si>
    <t>Licenciado en Documentación o Grado en Información y Documentación</t>
  </si>
  <si>
    <t>ARQUITECTO/A</t>
  </si>
  <si>
    <t>Arquitecto o Título universitario equivalente reconocido oficialmente para el ejercicio de la profesión de Arquitecto</t>
  </si>
  <si>
    <t>JEFE DE DEPARTAMENTO JURÍDICO DE SEGURIDAD</t>
  </si>
  <si>
    <t>JAR</t>
  </si>
  <si>
    <t>Disponibilidad</t>
  </si>
  <si>
    <t>AL</t>
  </si>
  <si>
    <t>La disponibilidad está incluida en la retribución al puesto</t>
  </si>
  <si>
    <t>JEFE/A DE SECCIÓN DE ARQUITECTURA–INSPECTOR DE EDIFICACIÓN</t>
  </si>
  <si>
    <t>JSC</t>
  </si>
  <si>
    <t>JEFE/A DE SECCIÓN DE CATASTRO</t>
  </si>
  <si>
    <t>JSEC</t>
  </si>
  <si>
    <t>Libre Designación</t>
  </si>
  <si>
    <t>JEFE/A DE DEPARTAMENTO DE ORGANIZACIÓN Y RECURSOS HUMANOS</t>
  </si>
  <si>
    <t>JEFE DE DEPARTAMENTO DE EDIFICACIÓN</t>
  </si>
  <si>
    <t>JEFE/A DE SECCIÓN DE ASUNTOS JURÍDICOS Y RECLAMACIONES</t>
  </si>
  <si>
    <t>JEFE/A DE SECCIÓN DE ORGANIZACIÓN Y MÉTODOS</t>
  </si>
  <si>
    <t>JEFE/A DE DEPARTAMENTO DE PARQUES Y JARDINES -INSPECTOR MEDIOAMBIENTAL-</t>
  </si>
  <si>
    <t>Los ocupantes de este puesto siempre que se halle adscrito a la/s Concejalía/s con competencias medioambientales o análogas, ejercerán funciones de inspección con arreglo a la normativa vigente en materia de protección medioambiental. En el ejercicio de sus funciones como inspectores gozarán de plena autonomía y tendrán, a todos los efectos, la condición de agentes de la autoridad, debiendo en estos casos ir siempre provistos de documento que acredite su condición. La disponibilidad está incluida en la retribución al puesto.</t>
  </si>
  <si>
    <t>JEFE/A DE DEPARTAMENTO DE ASUNTOS JURÍDICOS Y CONTRATACIÓN</t>
  </si>
  <si>
    <t>La disponibilidad está incluida en la retribución al puesto.</t>
  </si>
  <si>
    <t>JEFE/A DE DEPARTAMENTO DE ASUNTOS JURÍDICOS Y PATRIMONIO</t>
  </si>
  <si>
    <t>JEFE/A DE DEPARTAMENTO DE JUVENTUD Y EMPLEO</t>
  </si>
  <si>
    <t>JEFE/A DE DEPARTAMENTO DE CONTABILIDAD</t>
  </si>
  <si>
    <t>INTENDENTE-JEFE/A DE LA POLICÍA MUNICIPAL</t>
  </si>
  <si>
    <t>OFC</t>
  </si>
  <si>
    <t>Disponibilidad y dedicación completa.</t>
  </si>
  <si>
    <t>AL*</t>
  </si>
  <si>
    <t>El compl. específ. de este puesto corresponde al de jefe inmediato del Cuerpo de la Policía Municipal con arreglo a la normativa vigente; este complemento se abonará en caso de vacante, al puesto ocupado de superior jerarquía dentro del Ayuntamiento. En caso de igualdad se designará por el Alcalde-Presidente, según los principios de mérito, capacidad y antigüedad.- La disponibilidad y la dedicación completa están incluidas en la retribución al puesto.
* La posesión del carnet de conducir A no será requerido preceptivamente a los funcionarios que accedan al cuerpo con posterioridad a la entrada en vigor de la Ley 1/2018, de 22 febrero.</t>
  </si>
  <si>
    <t>JEFE/A DE SERVICIO DE ORGANIZACIÓN Y RECURSOS HUMANOS</t>
  </si>
  <si>
    <t>JSER</t>
  </si>
  <si>
    <t>La disponibilidad y la dedicación completa están incluidas en la retribución al puesto.</t>
  </si>
  <si>
    <t>TITULAR DE LA RECAUDACIÓN</t>
  </si>
  <si>
    <t>OFM</t>
  </si>
  <si>
    <t>HN</t>
  </si>
  <si>
    <t>Intervención-Tesoreria superior</t>
  </si>
  <si>
    <t>Única</t>
  </si>
  <si>
    <t>Habilitación Nacional</t>
  </si>
  <si>
    <t>Disponibilidad y dedicación completa. Posibilidad de méritos específicos.</t>
  </si>
  <si>
    <t>TITULAR DEL ÓRGANO DE TESORERIA</t>
  </si>
  <si>
    <t>TES</t>
  </si>
  <si>
    <t>INTERVENTOR/A GENERAL</t>
  </si>
  <si>
    <t>INT</t>
  </si>
  <si>
    <t>Primera</t>
  </si>
  <si>
    <t>SECRETARIO/A GENERAL DEL PLENO</t>
  </si>
  <si>
    <t>SCR</t>
  </si>
  <si>
    <t>Secretaría</t>
  </si>
  <si>
    <t>JEFE/A DE SERVICIO DE INGENIERÍA</t>
  </si>
  <si>
    <t>Ingeniero de Caminos, Canales y Puertos.</t>
  </si>
  <si>
    <t>TÉCNICO DE MEDIO AMBIENTE</t>
  </si>
  <si>
    <t xml:space="preserve">Media </t>
  </si>
  <si>
    <t>Ingeniería Técnico rama Industrial, Agricola o Forestal, o primer ciclo de las Licenciaturas: Biología, Ciencias Ambientales o Química; o primer ciclo de las Ingenierías Superiores: Industrial, de Montes, Agrónomo o Caminos, Canales y Puertos</t>
  </si>
  <si>
    <t>TÉCNICO DE RÉGIMEN INTERIOR</t>
  </si>
  <si>
    <t>Licenciado en Sociología</t>
  </si>
  <si>
    <t>AUXILIAR DE ATENCIÓN AL CIUDADANO</t>
  </si>
  <si>
    <t>Estos puestos se ajustarán a las condiciones propias de las OACS en cuanto a jornada y compensación de la misma de acuerdo a lo previsto en el vigente Acuerdo.</t>
  </si>
  <si>
    <t>TITULAR DEL ÓRGANO DE GESTIÓN TRIBUTARIA</t>
  </si>
  <si>
    <t>VIC</t>
  </si>
  <si>
    <t>HN/AG/AE</t>
  </si>
  <si>
    <t>Intervención-Tesoreria entrada</t>
  </si>
  <si>
    <t>Disponibilidad y dedicación completa</t>
  </si>
  <si>
    <t>AG- AL- AA</t>
  </si>
  <si>
    <t>La disponibilidad y la dedicación completa están incluidas en la retribución al puesto</t>
  </si>
  <si>
    <t>TITULAR DEL ÓRGANO DE CONTABILIDAD</t>
  </si>
  <si>
    <t>VIT</t>
  </si>
  <si>
    <t>TITULAR DEL ÓRGANO DE APOYO A LA JUNTA DE GOBIERNO LOCAL Y AL CONCEJAL SECRETARIO</t>
  </si>
  <si>
    <t>Secretaría Superior</t>
  </si>
  <si>
    <t>DIRECTOR/A GENERAL DE LA ASESORÍA JURÍDICA</t>
  </si>
  <si>
    <t>TASJ</t>
  </si>
  <si>
    <t>Técnica/ Secretaría/ Intervención-Tesorería/ Secretaría-Intervención</t>
  </si>
  <si>
    <t>Superior/ Primera</t>
  </si>
  <si>
    <t>Licenciado en Derecho.- Disponibilidad y dedicación completa</t>
  </si>
  <si>
    <t>JEFE/A DE SECCION DE OBRAS PÚBLICAS</t>
  </si>
  <si>
    <t>A1/A2</t>
  </si>
  <si>
    <t>Superior/Media</t>
  </si>
  <si>
    <t>ARQUITECTO JEFE DE CATASTRO</t>
  </si>
  <si>
    <t>JEFE/A DE SECCIÓN DE RECURSOS</t>
  </si>
  <si>
    <t>JEFE/A DE SECCIÓN DE INSPECCIÓN</t>
  </si>
  <si>
    <t>LETRADO/A COORDINADOR ASUNTOS JURIDICOS</t>
  </si>
  <si>
    <t>LCO</t>
  </si>
  <si>
    <t>Licenciado en Derecho</t>
  </si>
  <si>
    <t>INSPECTOR/A ADMINISTRATIVO/A TRIBUTARIO/A</t>
  </si>
  <si>
    <t>Administrativa/Servicios Especiales</t>
  </si>
  <si>
    <t>Cometidos Especiales</t>
  </si>
  <si>
    <t>AUXILIAR DE INSPECCIÓN TRIBUTARIA</t>
  </si>
  <si>
    <t>ESPECIALISTA ADMINISTRATIVO/A DE INSPECCIÓN TRIBUTARIA</t>
  </si>
  <si>
    <t>Administrativo</t>
  </si>
  <si>
    <t>JEFE/A DE DEPARTAMENTO</t>
  </si>
  <si>
    <t>TÉCNICO DE FORMACIÓN Y ORGANIZACIÓN DE RECURSOS HUMANOS</t>
  </si>
  <si>
    <t>Licenciado o Grado en Derecho. Licenciado o Grado en Psicología especialidad del Trabajo. Licenciado o Grado en Ciencias del Trabajo. Grado en Relaciones Laborales y Recursos Humanos. Licenciado o Grado en Administración y Dirección de Empresas. Grado en Gestión y Administración Pública.</t>
  </si>
  <si>
    <t>JEFE/A DE NEGOCIADO DE SISTEMAS DE INFORMACIÓN</t>
  </si>
  <si>
    <t>JNGO2</t>
  </si>
  <si>
    <t>JEFE/A DE SECCIÓN DE SUBVENCIONES Y CONVENIOS</t>
  </si>
  <si>
    <t xml:space="preserve">LETRADO/A </t>
  </si>
  <si>
    <t>LET</t>
  </si>
  <si>
    <t>Grado o Licenciatura en Derecho</t>
  </si>
  <si>
    <t>El desempeño del puesto exige colegiación como abogado ejerciente</t>
  </si>
  <si>
    <t>JEFE/A DE SECCIÓN DE INTERVENCIÓN</t>
  </si>
  <si>
    <t>INGENIERO/A TÉCNICO/A INDUSTRIAL (*)</t>
  </si>
  <si>
    <t>Técnico</t>
  </si>
  <si>
    <t>Ingeniero Técnico Industrial o Grado en Ingenieria Industrial</t>
  </si>
  <si>
    <t>TRABAJADOR/A SOCIAL</t>
  </si>
  <si>
    <t>Medio</t>
  </si>
  <si>
    <t>Diplomado o Grado en Trabajo Social</t>
  </si>
  <si>
    <t>El desempeño de la profesión exige colegiación</t>
  </si>
  <si>
    <t>JEFE/A DE SERVICIO DE MEDIO AMBIENTE</t>
  </si>
  <si>
    <t>Doctor o Ldo. En CC. Ambientales, Biología, Quimica o Geología.
Doctor o Ingeniero Superior Ambiental, Químico, Agrónomo o de Montes, o titulaciones de grado o Master homologables</t>
  </si>
  <si>
    <t>AG-AL-AA</t>
  </si>
  <si>
    <t>TÉCNICO/A DE EMERGENCIAS - COORDINADOR/A SEAPA</t>
  </si>
  <si>
    <t>Grado en Enfermería o título que habilite para el ejercicio de la profesión regulada de Enfermero</t>
  </si>
  <si>
    <t>Acreditar los requisitos de formación y registro establecidos en la Orden 559/1997, de 17 de marzo, de Transporte Sanitario. 
Disponibilidad</t>
  </si>
  <si>
    <t>VICEINTERVENTOR/A</t>
  </si>
  <si>
    <t>VINT</t>
  </si>
  <si>
    <t>Intervención/Tesorería</t>
  </si>
  <si>
    <t>Entrada</t>
  </si>
  <si>
    <t>JEFE/A DE SECCION DE NÓMINAS Y SEGURIDAD SOCIAL</t>
  </si>
  <si>
    <t>Técnica/Gestión</t>
  </si>
  <si>
    <t>JEFE/A DE SECCIÓN DE PREVENCIÓN DE RIESGOS LABORALES Y RÉGIMEN INTERIOR</t>
  </si>
  <si>
    <t>Formación que habilite para realizar funciones de Prevención de Riesgos Laborales de nivel superior</t>
  </si>
  <si>
    <t>JEFE/A DE DEPARTAMENTO DE TESORERIA</t>
  </si>
  <si>
    <t>Licenciado o Grado en Derecho, Ciencias Políticas, Economicas o Empresariales, Intendente Mercantil o Actuario</t>
  </si>
  <si>
    <t>INGENIERO DE CAMINOS, CANALES Y PUERTOS</t>
  </si>
  <si>
    <t>Ingeniero de Caminos, Canales y Puertos o titulo que habilite para el ejercicio de esta profesión regulada según establecen las directivas europeas</t>
  </si>
  <si>
    <t>JEFE/A DE SERVICIO DE ASUNTOS JURÍDICOS Y CONTRATACIÓN</t>
  </si>
  <si>
    <t>Superior/Técnica</t>
  </si>
  <si>
    <t>TITULAR DEL ORGANO DE GESTION PRESUPUESTARIA</t>
  </si>
  <si>
    <t>TÉCNICO/A SUPERIOR DE PREVENCIÓN DE RIESGOS LABORALES</t>
  </si>
  <si>
    <t>La exigida en el Real Decreto 39/1997, de 17 de enero</t>
  </si>
  <si>
    <t>JEFE/A DE SECCION DE INNOVACION</t>
  </si>
  <si>
    <t>INSPECTOR OBRAS PÚBLICAS</t>
  </si>
  <si>
    <t>TÉCNICO SUPERIOR EN INFORMÁTICA</t>
  </si>
  <si>
    <r>
      <t>Leyenda:</t>
    </r>
    <r>
      <rPr>
        <sz val="10"/>
        <rFont val="Stone Sans ITC"/>
        <family val="1"/>
      </rPr>
      <t xml:space="preserve">  (*) Llevará incluida la denominación de “INSPECTOR URBANÍSTICO” cuando la Concejalía en la que se encuentre adscrito tenga competencias urbanísticas, indicadas en la descripción del puesto.</t>
    </r>
  </si>
  <si>
    <r>
      <rPr>
        <b/>
        <u/>
        <sz val="9"/>
        <rFont val="Arial"/>
        <family val="2"/>
      </rPr>
      <t>Leyenda:</t>
    </r>
    <r>
      <rPr>
        <sz val="9"/>
        <rFont val="Arial"/>
        <family val="2"/>
      </rPr>
      <t xml:space="preserve">
</t>
    </r>
    <r>
      <rPr>
        <b/>
        <sz val="9"/>
        <rFont val="Arial"/>
        <family val="2"/>
      </rPr>
      <t>AG</t>
    </r>
    <r>
      <rPr>
        <sz val="9"/>
        <rFont val="Arial"/>
        <family val="2"/>
      </rPr>
      <t xml:space="preserve">: Admón. General del Estado.
</t>
    </r>
    <r>
      <rPr>
        <b/>
        <sz val="9"/>
        <rFont val="Arial"/>
        <family val="2"/>
      </rPr>
      <t>AL:</t>
    </r>
    <r>
      <rPr>
        <sz val="9"/>
        <rFont val="Arial"/>
        <family val="2"/>
      </rPr>
      <t xml:space="preserve"> Otras Admones. Locales. (*Conforme a la legislación autonómica de aplicación)
</t>
    </r>
    <r>
      <rPr>
        <b/>
        <sz val="9"/>
        <rFont val="Arial"/>
        <family val="2"/>
      </rPr>
      <t>AA</t>
    </r>
    <r>
      <rPr>
        <sz val="9"/>
        <rFont val="Arial"/>
        <family val="2"/>
      </rPr>
      <t xml:space="preserve">: Admones. Autonómicas.
</t>
    </r>
  </si>
  <si>
    <r>
      <t>POLICIA
CB: 25.391,38€</t>
    </r>
    <r>
      <rPr>
        <sz val="9"/>
        <rFont val="Arial"/>
        <family val="2"/>
      </rPr>
      <t xml:space="preserve"> Compl. Base</t>
    </r>
    <r>
      <rPr>
        <b/>
        <sz val="9"/>
        <rFont val="Arial"/>
        <family val="2"/>
      </rPr>
      <t xml:space="preserve">
CSE/SF: 28.497,84€ </t>
    </r>
    <r>
      <rPr>
        <sz val="9"/>
        <rFont val="Arial"/>
        <family val="2"/>
      </rPr>
      <t>Compl. Seguridad sin festivos</t>
    </r>
    <r>
      <rPr>
        <b/>
        <sz val="9"/>
        <rFont val="Arial"/>
        <family val="2"/>
      </rPr>
      <t xml:space="preserve">
CSE/CF: 30,072,28€ </t>
    </r>
    <r>
      <rPr>
        <sz val="9"/>
        <rFont val="Arial"/>
        <family val="2"/>
      </rPr>
      <t>Compl. Seguridad con festivos</t>
    </r>
    <r>
      <rPr>
        <b/>
        <sz val="9"/>
        <rFont val="Arial"/>
        <family val="2"/>
      </rPr>
      <t xml:space="preserve">
CDE: 31.794,42€ </t>
    </r>
    <r>
      <rPr>
        <sz val="9"/>
        <rFont val="Arial"/>
        <family val="2"/>
      </rPr>
      <t>Compl. Destinos especiales (judicial, canina, escolta y protección civil)</t>
    </r>
    <r>
      <rPr>
        <b/>
        <sz val="9"/>
        <rFont val="Arial"/>
        <family val="2"/>
      </rPr>
      <t xml:space="preserve">
CN: 35.917,42€ </t>
    </r>
    <r>
      <rPr>
        <sz val="9"/>
        <rFont val="Arial"/>
        <family val="2"/>
      </rPr>
      <t>Compl. Nocturnidad</t>
    </r>
  </si>
  <si>
    <r>
      <t xml:space="preserve">OFICIAL
CB: 30.658,46€ </t>
    </r>
    <r>
      <rPr>
        <sz val="9"/>
        <rFont val="Arial"/>
        <family val="2"/>
      </rPr>
      <t>Compl. Base</t>
    </r>
    <r>
      <rPr>
        <b/>
        <sz val="9"/>
        <rFont val="Arial"/>
        <family val="2"/>
      </rPr>
      <t xml:space="preserve">
CSE/CF: 35.990,78€ </t>
    </r>
    <r>
      <rPr>
        <sz val="9"/>
        <rFont val="Arial"/>
        <family val="2"/>
      </rPr>
      <t>Compl. Seguridad con festivos</t>
    </r>
    <r>
      <rPr>
        <b/>
        <sz val="9"/>
        <rFont val="Arial"/>
        <family val="2"/>
      </rPr>
      <t xml:space="preserve">
CDE: 37.742,60€ </t>
    </r>
    <r>
      <rPr>
        <sz val="9"/>
        <rFont val="Arial"/>
        <family val="2"/>
      </rPr>
      <t>Compl. Destinos especiales (judicial, canina, escolta y protección civil)</t>
    </r>
    <r>
      <rPr>
        <b/>
        <sz val="9"/>
        <rFont val="Arial"/>
        <family val="2"/>
      </rPr>
      <t xml:space="preserve">
CN: 41.183,80€ </t>
    </r>
    <r>
      <rPr>
        <sz val="9"/>
        <rFont val="Arial"/>
        <family val="2"/>
      </rPr>
      <t>Compl. Nocturnidad</t>
    </r>
    <r>
      <rPr>
        <b/>
        <sz val="9"/>
        <rFont val="Arial"/>
        <family val="2"/>
      </rPr>
      <t xml:space="preserve">
</t>
    </r>
  </si>
  <si>
    <r>
      <t xml:space="preserve">SUBINSPECTOR
CB: 38.951,78€ </t>
    </r>
    <r>
      <rPr>
        <sz val="9"/>
        <rFont val="Arial"/>
        <family val="2"/>
      </rPr>
      <t>Compl. Base</t>
    </r>
    <r>
      <rPr>
        <b/>
        <sz val="9"/>
        <rFont val="Arial"/>
        <family val="2"/>
      </rPr>
      <t xml:space="preserve">
CSE/CF: 41.416,48€ </t>
    </r>
    <r>
      <rPr>
        <sz val="9"/>
        <rFont val="Arial"/>
        <family val="2"/>
      </rPr>
      <t>Compl. Seguridad con festivos</t>
    </r>
    <r>
      <rPr>
        <b/>
        <sz val="9"/>
        <rFont val="Arial"/>
        <family val="2"/>
      </rPr>
      <t xml:space="preserve">
CDE: 42.821,80€</t>
    </r>
    <r>
      <rPr>
        <sz val="9"/>
        <rFont val="Arial"/>
        <family val="2"/>
      </rPr>
      <t xml:space="preserve"> Compl. Destinos especiales</t>
    </r>
    <r>
      <rPr>
        <b/>
        <sz val="9"/>
        <rFont val="Arial"/>
        <family val="2"/>
      </rPr>
      <t xml:space="preserve">
CN: 46.483,36€ </t>
    </r>
    <r>
      <rPr>
        <sz val="9"/>
        <rFont val="Arial"/>
        <family val="2"/>
      </rPr>
      <t>Compl. Nocturnidad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</si>
</sst>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 #,##0.00\ [$€]_-;\-* #,##0.00\ [$€]_-;_-* &quot;-&quot;??\ [$€]_-;_-@_-"/>
    <numFmt numFmtId="165" formatCode="_-* #,##0.00\ [$€-42D]_-;\-* #,##0.00\ [$€-42D]_-;_-* &quot;-&quot;??\ [$€-42D]_-;_-@_-"/>
  </numFmts>
  <fonts count="17">
    <font>
      <sz val="11"/>
      <color theme="1"/>
      <name val="Calibri"/>
      <family val="2"/>
      <scheme val="minor"/>
    </font>
    <font>
      <sz val="11"/>
      <color theme="1"/>
      <name val="Calibri"/>
      <family val="2"/>
      <scheme val="minor"/>
    </font>
    <font>
      <b/>
      <sz val="18"/>
      <color theme="0"/>
      <name val="Stone Sans ITC"/>
      <family val="1"/>
    </font>
    <font>
      <sz val="12"/>
      <name val="Stone Sans ITC"/>
      <family val="1"/>
    </font>
    <font>
      <b/>
      <sz val="8"/>
      <name val="Stone Sans ITC"/>
      <family val="1"/>
    </font>
    <font>
      <b/>
      <sz val="9"/>
      <name val="Stone Sans ITC"/>
      <family val="1"/>
    </font>
    <font>
      <b/>
      <sz val="8"/>
      <name val="Arial"/>
      <family val="2"/>
    </font>
    <font>
      <sz val="8"/>
      <name val="Stone Sans ITC"/>
      <family val="1"/>
    </font>
    <font>
      <sz val="10"/>
      <name val="Stone Sans ITC"/>
      <family val="1"/>
    </font>
    <font>
      <sz val="9"/>
      <name val="Stone Sans ITC"/>
      <family val="1"/>
    </font>
    <font>
      <sz val="10"/>
      <name val="Arial"/>
      <family val="2"/>
    </font>
    <font>
      <sz val="10"/>
      <name val="Stone Sans ITC"/>
    </font>
    <font>
      <b/>
      <sz val="10"/>
      <name val="Stone Sans ITC"/>
      <family val="1"/>
    </font>
    <font>
      <sz val="9"/>
      <name val="Arial"/>
      <family val="2"/>
    </font>
    <font>
      <b/>
      <u/>
      <sz val="9"/>
      <name val="Arial"/>
      <family val="2"/>
    </font>
    <font>
      <b/>
      <sz val="9"/>
      <name val="Arial"/>
      <family val="2"/>
    </font>
    <font>
      <b/>
      <u/>
      <sz val="10"/>
      <name val="Stone Sans ITC"/>
      <family val="1"/>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1" fontId="1" fillId="0" borderId="0" applyFont="0" applyFill="0" applyBorder="0" applyAlignment="0" applyProtection="0"/>
    <xf numFmtId="164" fontId="10" fillId="0" borderId="0" applyFont="0" applyFill="0" applyBorder="0" applyAlignment="0" applyProtection="0"/>
  </cellStyleXfs>
  <cellXfs count="96">
    <xf numFmtId="0" fontId="0" fillId="0" borderId="0" xfId="0"/>
    <xf numFmtId="0" fontId="3" fillId="0" borderId="0" xfId="0" applyFont="1" applyBorder="1" applyAlignment="1">
      <alignment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4" fontId="4" fillId="3" borderId="7"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8" fillId="0" borderId="0" xfId="0" applyFont="1" applyFill="1" applyBorder="1" applyAlignment="1">
      <alignment vertical="center" wrapText="1"/>
    </xf>
    <xf numFmtId="3" fontId="8" fillId="0" borderId="11" xfId="0" applyNumberFormat="1"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0" fontId="9" fillId="0" borderId="12" xfId="0" applyFont="1" applyFill="1" applyBorder="1" applyAlignment="1">
      <alignment vertical="center" wrapText="1"/>
    </xf>
    <xf numFmtId="0" fontId="9" fillId="0" borderId="12" xfId="0" applyFont="1" applyFill="1" applyBorder="1" applyAlignment="1">
      <alignment horizontal="center" vertical="center" wrapText="1"/>
    </xf>
    <xf numFmtId="4" fontId="8" fillId="0" borderId="12" xfId="0" applyNumberFormat="1" applyFont="1" applyFill="1" applyBorder="1" applyAlignment="1">
      <alignment horizontal="center" vertical="center" wrapText="1"/>
    </xf>
    <xf numFmtId="4" fontId="8" fillId="0" borderId="13"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9" fillId="0" borderId="12" xfId="0" applyFont="1" applyFill="1" applyBorder="1" applyAlignment="1">
      <alignment horizontal="left" vertical="center" wrapText="1"/>
    </xf>
    <xf numFmtId="0" fontId="8" fillId="0" borderId="0" xfId="0" applyFont="1" applyFill="1" applyBorder="1" applyAlignment="1">
      <alignment vertical="center"/>
    </xf>
    <xf numFmtId="0" fontId="9" fillId="0" borderId="12" xfId="0" applyFont="1" applyFill="1" applyBorder="1" applyAlignment="1">
      <alignment horizontal="center" vertical="center"/>
    </xf>
    <xf numFmtId="164" fontId="8" fillId="0" borderId="0" xfId="2" applyFont="1" applyFill="1" applyBorder="1" applyAlignment="1">
      <alignment vertical="center" wrapText="1"/>
    </xf>
    <xf numFmtId="165" fontId="8" fillId="0" borderId="0" xfId="0" applyNumberFormat="1" applyFont="1" applyFill="1" applyBorder="1" applyAlignment="1">
      <alignment vertical="center" wrapText="1"/>
    </xf>
    <xf numFmtId="0" fontId="9" fillId="0" borderId="12" xfId="0" applyFont="1" applyFill="1" applyBorder="1" applyAlignment="1">
      <alignment vertical="center"/>
    </xf>
    <xf numFmtId="0" fontId="7" fillId="0" borderId="12" xfId="0" applyFont="1" applyFill="1" applyBorder="1" applyAlignment="1">
      <alignment vertical="center" wrapText="1"/>
    </xf>
    <xf numFmtId="0" fontId="8" fillId="0" borderId="12" xfId="0" applyFont="1" applyFill="1" applyBorder="1" applyAlignment="1">
      <alignment vertical="center" wrapText="1"/>
    </xf>
    <xf numFmtId="0" fontId="9" fillId="0" borderId="12" xfId="0" applyFont="1" applyFill="1" applyBorder="1" applyAlignment="1">
      <alignment wrapText="1"/>
    </xf>
    <xf numFmtId="41" fontId="8" fillId="0" borderId="12" xfId="1" applyFont="1" applyFill="1" applyBorder="1" applyAlignment="1">
      <alignment horizontal="left" vertical="center" wrapText="1"/>
    </xf>
    <xf numFmtId="41" fontId="8" fillId="0" borderId="12" xfId="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11" fillId="0" borderId="12" xfId="0" applyFont="1" applyFill="1" applyBorder="1" applyAlignment="1">
      <alignment horizontal="left" vertical="center" wrapText="1"/>
    </xf>
    <xf numFmtId="3" fontId="8" fillId="0" borderId="14" xfId="0" applyNumberFormat="1" applyFont="1" applyFill="1" applyBorder="1" applyAlignment="1">
      <alignment horizontal="center" vertical="center" wrapText="1"/>
    </xf>
    <xf numFmtId="0" fontId="11" fillId="0" borderId="15" xfId="0" applyFont="1" applyFill="1" applyBorder="1" applyAlignment="1">
      <alignment horizontal="left" vertical="center" wrapText="1"/>
    </xf>
    <xf numFmtId="0" fontId="8" fillId="0" borderId="15" xfId="0"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vertical="center" wrapText="1"/>
    </xf>
    <xf numFmtId="3" fontId="8" fillId="0" borderId="16" xfId="0" applyNumberFormat="1" applyFont="1" applyFill="1" applyBorder="1" applyAlignment="1">
      <alignment horizontal="center" vertical="center" wrapText="1"/>
    </xf>
    <xf numFmtId="0" fontId="11" fillId="0" borderId="17" xfId="0" applyFont="1" applyFill="1" applyBorder="1" applyAlignment="1">
      <alignment horizontal="left" vertical="center" wrapText="1"/>
    </xf>
    <xf numFmtId="0" fontId="8" fillId="0" borderId="17"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8" fillId="0" borderId="17" xfId="0" applyFont="1" applyFill="1" applyBorder="1" applyAlignment="1">
      <alignment vertical="center" wrapText="1"/>
    </xf>
    <xf numFmtId="4" fontId="8" fillId="0" borderId="17" xfId="0" applyNumberFormat="1" applyFont="1" applyFill="1" applyBorder="1" applyAlignment="1">
      <alignment horizontal="center" vertical="center" wrapText="1"/>
    </xf>
    <xf numFmtId="4" fontId="8" fillId="0" borderId="18"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9" fillId="0" borderId="0" xfId="0" applyFont="1" applyFill="1" applyBorder="1" applyAlignment="1">
      <alignment vertical="top"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4"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8" fillId="0" borderId="0" xfId="0" applyFont="1" applyFill="1" applyBorder="1" applyAlignment="1">
      <alignment horizontal="center" vertical="center"/>
    </xf>
    <xf numFmtId="3" fontId="16" fillId="0" borderId="0" xfId="0" applyNumberFormat="1" applyFont="1" applyFill="1" applyBorder="1" applyAlignment="1">
      <alignment vertical="center"/>
    </xf>
    <xf numFmtId="0" fontId="16" fillId="0" borderId="0" xfId="0" applyFont="1" applyBorder="1" applyAlignment="1"/>
    <xf numFmtId="3" fontId="8" fillId="0" borderId="0" xfId="0" applyNumberFormat="1" applyFont="1" applyFill="1" applyBorder="1" applyAlignment="1">
      <alignment vertical="center"/>
    </xf>
    <xf numFmtId="0" fontId="8" fillId="0" borderId="0" xfId="0" applyFont="1" applyBorder="1" applyAlignment="1"/>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9" fillId="0" borderId="0" xfId="0" applyNumberFormat="1" applyFont="1" applyBorder="1" applyAlignment="1">
      <alignment horizontal="center" vertical="center" wrapText="1"/>
    </xf>
    <xf numFmtId="0" fontId="9" fillId="0" borderId="0" xfId="0" applyFont="1" applyBorder="1" applyAlignment="1">
      <alignment vertical="center"/>
    </xf>
    <xf numFmtId="4" fontId="8" fillId="0" borderId="0" xfId="0" applyNumberFormat="1" applyFont="1" applyBorder="1" applyAlignment="1">
      <alignment vertical="center"/>
    </xf>
    <xf numFmtId="2" fontId="8" fillId="0" borderId="0" xfId="0" applyNumberFormat="1" applyFont="1" applyBorder="1" applyAlignment="1">
      <alignment vertical="center"/>
    </xf>
    <xf numFmtId="4" fontId="9" fillId="0" borderId="0"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8" fillId="0" borderId="0" xfId="0" applyNumberFormat="1" applyFont="1" applyFill="1" applyBorder="1" applyAlignment="1">
      <alignment horizontal="left" vertical="center" wrapText="1"/>
    </xf>
    <xf numFmtId="0" fontId="8" fillId="0" borderId="0" xfId="0" applyFont="1" applyBorder="1" applyAlignment="1">
      <alignmen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5" fillId="0" borderId="12" xfId="0" applyFont="1" applyBorder="1" applyAlignment="1">
      <alignment horizontal="left" vertical="center" wrapText="1"/>
    </xf>
    <xf numFmtId="0" fontId="13" fillId="0" borderId="12" xfId="0" applyFont="1" applyBorder="1" applyAlignment="1">
      <alignment horizontal="left" vertical="center" wrapText="1"/>
    </xf>
    <xf numFmtId="0" fontId="13" fillId="0" borderId="17" xfId="0" applyFont="1" applyBorder="1" applyAlignment="1">
      <alignment horizontal="left" vertical="center" wrapText="1"/>
    </xf>
    <xf numFmtId="0" fontId="13" fillId="0" borderId="13" xfId="0" applyFont="1" applyBorder="1" applyAlignment="1">
      <alignment horizontal="left" vertical="center" wrapText="1"/>
    </xf>
    <xf numFmtId="0" fontId="13" fillId="0" borderId="18" xfId="0" applyFont="1" applyBorder="1" applyAlignment="1">
      <alignment horizontal="left" vertical="center" wrapText="1"/>
    </xf>
    <xf numFmtId="3" fontId="8" fillId="0" borderId="0" xfId="0" applyNumberFormat="1" applyFont="1" applyFill="1" applyBorder="1" applyAlignment="1">
      <alignment horizontal="left" vertical="center"/>
    </xf>
  </cellXfs>
  <cellStyles count="3">
    <cellStyle name="Euro" xfId="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fiaBlazquez/Desktop/RRHH%20COPIAS%20IMPORTANTES/RPT%20VIGENTE%202024/1.%20ENERO/AYTO/FUNCIONARIOS/RPT%20Pers.%20Func.%20%20PARA%20EL%20A&#209;O%202024%20con%20historial%20detall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RIO"/>
      <sheetName val="FUNCIONARIO detallado"/>
      <sheetName val="Tablas salariales"/>
      <sheetName val="Fichas"/>
    </sheetNames>
    <sheetDataSet>
      <sheetData sheetId="0"/>
      <sheetData sheetId="1"/>
      <sheetData sheetId="2">
        <row r="3">
          <cell r="A3" t="str">
            <v>CodPue</v>
          </cell>
          <cell r="B3"/>
          <cell r="C3"/>
          <cell r="D3"/>
        </row>
        <row r="4">
          <cell r="A4"/>
          <cell r="B4" t="str">
            <v>CATEGORIAS</v>
          </cell>
          <cell r="C4" t="str">
            <v>G</v>
          </cell>
          <cell r="D4" t="str">
            <v>NV</v>
          </cell>
          <cell r="E4" t="str">
            <v xml:space="preserve">S. BASE </v>
          </cell>
          <cell r="F4" t="str">
            <v xml:space="preserve">S. BASE </v>
          </cell>
          <cell r="G4" t="str">
            <v xml:space="preserve">DESTINO </v>
          </cell>
          <cell r="H4" t="str">
            <v xml:space="preserve">DESTINO </v>
          </cell>
          <cell r="I4" t="str">
            <v>ESPECIFICO</v>
          </cell>
          <cell r="J4" t="str">
            <v>ESPECIFICO</v>
          </cell>
          <cell r="K4" t="str">
            <v>P. EXTRAS</v>
          </cell>
          <cell r="L4" t="str">
            <v>TOTAL MES</v>
          </cell>
          <cell r="M4" t="str">
            <v>TOTAL ANUAL</v>
          </cell>
        </row>
        <row r="5">
          <cell r="B5" t="str">
            <v>HABILITACION NACIONAL</v>
          </cell>
          <cell r="C5"/>
          <cell r="D5"/>
          <cell r="E5"/>
          <cell r="F5"/>
          <cell r="G5"/>
          <cell r="H5"/>
          <cell r="I5"/>
          <cell r="J5"/>
          <cell r="K5"/>
          <cell r="L5"/>
          <cell r="M5"/>
          <cell r="V5" t="str">
            <v>NIVEL</v>
          </cell>
          <cell r="W5" t="str">
            <v>DESTINO</v>
          </cell>
          <cell r="X5" t="str">
            <v>CDANUALX12</v>
          </cell>
          <cell r="Y5" t="str">
            <v>CDANUAL X 14</v>
          </cell>
        </row>
        <row r="6">
          <cell r="A6" t="str">
            <v>SCR</v>
          </cell>
          <cell r="B6" t="str">
            <v>SECRETARIO GRAL. PLENO</v>
          </cell>
          <cell r="C6" t="str">
            <v>A1</v>
          </cell>
          <cell r="D6">
            <v>30</v>
          </cell>
          <cell r="E6">
            <v>1294.5899999999999</v>
          </cell>
          <cell r="F6">
            <v>17132.82</v>
          </cell>
          <cell r="G6">
            <v>1130.8366666666668</v>
          </cell>
          <cell r="H6">
            <v>15831.713333333335</v>
          </cell>
          <cell r="I6">
            <v>4866.21</v>
          </cell>
          <cell r="J6">
            <v>68126.94</v>
          </cell>
          <cell r="K6">
            <v>798.87</v>
          </cell>
          <cell r="L6">
            <v>7291.6366666666672</v>
          </cell>
          <cell r="M6">
            <v>101091.47333333333</v>
          </cell>
          <cell r="V6">
            <v>11</v>
          </cell>
          <cell r="W6">
            <v>277.38916666666665</v>
          </cell>
          <cell r="X6">
            <v>3328.67</v>
          </cell>
          <cell r="Y6">
            <v>3883.4483333333333</v>
          </cell>
        </row>
        <row r="7">
          <cell r="A7" t="str">
            <v>INT</v>
          </cell>
          <cell r="B7" t="str">
            <v>INTERVENTOR</v>
          </cell>
          <cell r="C7" t="str">
            <v>A1</v>
          </cell>
          <cell r="D7">
            <v>30</v>
          </cell>
          <cell r="E7">
            <v>1294.5899999999999</v>
          </cell>
          <cell r="F7">
            <v>17132.82</v>
          </cell>
          <cell r="G7">
            <v>1130.8366666666668</v>
          </cell>
          <cell r="H7">
            <v>15831.713333333335</v>
          </cell>
          <cell r="I7">
            <v>4866.21</v>
          </cell>
          <cell r="J7">
            <v>68126.94</v>
          </cell>
          <cell r="K7">
            <v>798.87</v>
          </cell>
          <cell r="L7">
            <v>7291.6366666666672</v>
          </cell>
          <cell r="M7">
            <v>101091.47333333333</v>
          </cell>
          <cell r="V7">
            <v>12</v>
          </cell>
          <cell r="W7">
            <v>303.61250000000001</v>
          </cell>
          <cell r="X7">
            <v>3643.35</v>
          </cell>
          <cell r="Y7">
            <v>4250.5749999999998</v>
          </cell>
        </row>
        <row r="8">
          <cell r="A8" t="str">
            <v>TES</v>
          </cell>
          <cell r="B8" t="str">
            <v>TESORERO</v>
          </cell>
          <cell r="C8" t="str">
            <v>A1</v>
          </cell>
          <cell r="D8">
            <v>30</v>
          </cell>
          <cell r="E8">
            <v>1294.5899999999999</v>
          </cell>
          <cell r="F8">
            <v>17132.82</v>
          </cell>
          <cell r="G8">
            <v>1130.8366666666668</v>
          </cell>
          <cell r="H8">
            <v>15831.713333333335</v>
          </cell>
          <cell r="I8">
            <v>4866.21</v>
          </cell>
          <cell r="J8">
            <v>68126.94</v>
          </cell>
          <cell r="K8">
            <v>798.87</v>
          </cell>
          <cell r="L8">
            <v>7291.6366666666672</v>
          </cell>
          <cell r="M8">
            <v>101091.47333333333</v>
          </cell>
          <cell r="V8">
            <v>13</v>
          </cell>
          <cell r="W8">
            <v>329.83666666666664</v>
          </cell>
          <cell r="X8">
            <v>3958.04</v>
          </cell>
          <cell r="Y8">
            <v>4617.7133333333331</v>
          </cell>
        </row>
        <row r="9">
          <cell r="A9" t="str">
            <v>VIC</v>
          </cell>
          <cell r="B9" t="str">
            <v>TITULAR ORG.GESTION TRIBUTARIA</v>
          </cell>
          <cell r="C9" t="str">
            <v>A1</v>
          </cell>
          <cell r="D9">
            <v>30</v>
          </cell>
          <cell r="E9">
            <v>1294.5899999999999</v>
          </cell>
          <cell r="F9">
            <v>17132.82</v>
          </cell>
          <cell r="G9">
            <v>1130.8366666666668</v>
          </cell>
          <cell r="H9">
            <v>15831.713333333335</v>
          </cell>
          <cell r="I9">
            <v>4486.25</v>
          </cell>
          <cell r="J9">
            <v>62807.5</v>
          </cell>
          <cell r="K9">
            <v>798.87</v>
          </cell>
          <cell r="L9">
            <v>6911.6766666666663</v>
          </cell>
          <cell r="M9">
            <v>95772.033333333326</v>
          </cell>
          <cell r="V9">
            <v>14</v>
          </cell>
          <cell r="W9">
            <v>356.08083333333337</v>
          </cell>
          <cell r="X9">
            <v>4272.97</v>
          </cell>
          <cell r="Y9">
            <v>4985.1316666666671</v>
          </cell>
        </row>
        <row r="10">
          <cell r="A10" t="str">
            <v>VIT</v>
          </cell>
          <cell r="B10" t="str">
            <v>TITULAR ORG. CONTABILIDAD</v>
          </cell>
          <cell r="C10" t="str">
            <v>A1</v>
          </cell>
          <cell r="D10">
            <v>30</v>
          </cell>
          <cell r="E10">
            <v>1294.5899999999999</v>
          </cell>
          <cell r="F10">
            <v>17132.82</v>
          </cell>
          <cell r="G10">
            <v>1130.8366666666668</v>
          </cell>
          <cell r="H10">
            <v>15831.713333333335</v>
          </cell>
          <cell r="I10">
            <v>3481.79</v>
          </cell>
          <cell r="J10">
            <v>48745.06</v>
          </cell>
          <cell r="K10">
            <v>798.87</v>
          </cell>
          <cell r="L10">
            <v>5907.2166666666672</v>
          </cell>
          <cell r="M10">
            <v>81709.593333333323</v>
          </cell>
          <cell r="V10">
            <v>15</v>
          </cell>
          <cell r="W10">
            <v>382.24250000000001</v>
          </cell>
          <cell r="X10">
            <v>4586.91</v>
          </cell>
          <cell r="Y10">
            <v>5351.3950000000004</v>
          </cell>
        </row>
        <row r="11">
          <cell r="A11" t="str">
            <v>OFM</v>
          </cell>
          <cell r="B11" t="str">
            <v>TITULAR DE RECAUDACION</v>
          </cell>
          <cell r="C11" t="str">
            <v>A1</v>
          </cell>
          <cell r="D11">
            <v>30</v>
          </cell>
          <cell r="E11">
            <v>1294.5899999999999</v>
          </cell>
          <cell r="F11">
            <v>17132.82</v>
          </cell>
          <cell r="G11">
            <v>1130.8366666666668</v>
          </cell>
          <cell r="H11">
            <v>15831.713333333335</v>
          </cell>
          <cell r="I11">
            <v>4333.3100000000004</v>
          </cell>
          <cell r="J11">
            <v>60666.340000000004</v>
          </cell>
          <cell r="K11">
            <v>798.87</v>
          </cell>
          <cell r="L11">
            <v>6758.7366666666676</v>
          </cell>
          <cell r="M11">
            <v>93630.873333333337</v>
          </cell>
          <cell r="V11">
            <v>16</v>
          </cell>
          <cell r="W11">
            <v>408.4975</v>
          </cell>
          <cell r="X11">
            <v>4901.97</v>
          </cell>
          <cell r="Y11">
            <v>5718.9650000000001</v>
          </cell>
        </row>
        <row r="12">
          <cell r="A12" t="str">
            <v>TOGT</v>
          </cell>
          <cell r="B12" t="str">
            <v>TITULAR ORG. APOYO J.G.</v>
          </cell>
          <cell r="C12" t="str">
            <v>A1</v>
          </cell>
          <cell r="D12">
            <v>30</v>
          </cell>
          <cell r="E12">
            <v>1294.5899999999999</v>
          </cell>
          <cell r="F12">
            <v>17132.82</v>
          </cell>
          <cell r="G12">
            <v>1130.8366666666668</v>
          </cell>
          <cell r="H12">
            <v>15831.713333333335</v>
          </cell>
          <cell r="I12">
            <v>4333.3100000000004</v>
          </cell>
          <cell r="J12">
            <v>60666.340000000004</v>
          </cell>
          <cell r="K12">
            <v>798.87</v>
          </cell>
          <cell r="L12">
            <v>6758.7366666666676</v>
          </cell>
          <cell r="M12">
            <v>93630.873333333337</v>
          </cell>
          <cell r="V12">
            <v>17</v>
          </cell>
          <cell r="W12">
            <v>434.64916666666664</v>
          </cell>
          <cell r="X12">
            <v>5215.79</v>
          </cell>
          <cell r="Y12">
            <v>6085.0883333333331</v>
          </cell>
        </row>
        <row r="13">
          <cell r="A13" t="str">
            <v>VINT</v>
          </cell>
          <cell r="B13" t="str">
            <v>VICEINTERVENTOR</v>
          </cell>
          <cell r="C13" t="str">
            <v>A1</v>
          </cell>
          <cell r="D13">
            <v>29</v>
          </cell>
          <cell r="E13">
            <v>1294.5899999999999</v>
          </cell>
          <cell r="F13">
            <v>17132.82</v>
          </cell>
          <cell r="G13">
            <v>1014.3024999999999</v>
          </cell>
          <cell r="H13">
            <v>14200.234999999999</v>
          </cell>
          <cell r="I13">
            <v>3481.79</v>
          </cell>
          <cell r="J13">
            <v>48745.06</v>
          </cell>
          <cell r="K13">
            <v>798.87</v>
          </cell>
          <cell r="L13">
            <v>5790.6824999999999</v>
          </cell>
          <cell r="M13">
            <v>80078.114999999991</v>
          </cell>
          <cell r="V13">
            <v>18</v>
          </cell>
          <cell r="W13">
            <v>460.87333333333328</v>
          </cell>
          <cell r="X13">
            <v>5530.48</v>
          </cell>
          <cell r="Y13">
            <v>6452.2266666666656</v>
          </cell>
        </row>
        <row r="14">
          <cell r="B14" t="str">
            <v>JEFATURAS</v>
          </cell>
          <cell r="C14"/>
          <cell r="D14"/>
          <cell r="E14"/>
          <cell r="F14"/>
          <cell r="G14"/>
          <cell r="H14"/>
          <cell r="I14"/>
          <cell r="J14"/>
          <cell r="K14"/>
          <cell r="L14"/>
          <cell r="M14"/>
          <cell r="V14">
            <v>19</v>
          </cell>
          <cell r="W14">
            <v>487.08666666666664</v>
          </cell>
          <cell r="X14">
            <v>5845.04</v>
          </cell>
          <cell r="Y14">
            <v>6819.2133333333331</v>
          </cell>
        </row>
        <row r="15">
          <cell r="A15" t="str">
            <v>TASJ</v>
          </cell>
          <cell r="B15" t="str">
            <v>TITULAR ASESORIA JURIDICA</v>
          </cell>
          <cell r="C15" t="str">
            <v>A1</v>
          </cell>
          <cell r="D15">
            <v>30</v>
          </cell>
          <cell r="E15">
            <v>1294.5899999999999</v>
          </cell>
          <cell r="F15">
            <v>17132.82</v>
          </cell>
          <cell r="G15">
            <v>1130.8366666666668</v>
          </cell>
          <cell r="H15">
            <v>15831.713333333335</v>
          </cell>
          <cell r="I15">
            <v>4747.4799999999996</v>
          </cell>
          <cell r="J15">
            <v>66464.72</v>
          </cell>
          <cell r="K15">
            <v>798.87</v>
          </cell>
          <cell r="L15">
            <v>7172.9066666666658</v>
          </cell>
          <cell r="M15">
            <v>99429.253333333327</v>
          </cell>
          <cell r="V15">
            <v>20</v>
          </cell>
          <cell r="W15">
            <v>513.2791666666667</v>
          </cell>
          <cell r="X15">
            <v>6159.35</v>
          </cell>
          <cell r="Y15">
            <v>7185.9083333333338</v>
          </cell>
        </row>
        <row r="16">
          <cell r="A16" t="str">
            <v>STEA</v>
          </cell>
          <cell r="B16" t="str">
            <v>SECRETARIO TRIBUNAL ECONOMICO ADM.</v>
          </cell>
          <cell r="C16" t="str">
            <v>A1</v>
          </cell>
          <cell r="D16">
            <v>28</v>
          </cell>
          <cell r="E16">
            <v>1294.5899999999999</v>
          </cell>
          <cell r="F16">
            <v>17132.82</v>
          </cell>
          <cell r="G16">
            <v>971.68083333333334</v>
          </cell>
          <cell r="H16">
            <v>13603.531666666666</v>
          </cell>
          <cell r="I16">
            <v>3081.38</v>
          </cell>
          <cell r="J16">
            <v>43139.32</v>
          </cell>
          <cell r="K16">
            <v>798.87</v>
          </cell>
          <cell r="L16">
            <v>5347.6508333333331</v>
          </cell>
          <cell r="M16">
            <v>73875.671666666662</v>
          </cell>
          <cell r="V16">
            <v>21</v>
          </cell>
          <cell r="W16">
            <v>552.56333333333339</v>
          </cell>
          <cell r="X16">
            <v>6630.76</v>
          </cell>
          <cell r="Y16">
            <v>7735.8866666666672</v>
          </cell>
        </row>
        <row r="17">
          <cell r="A17" t="str">
            <v>JSER</v>
          </cell>
          <cell r="B17" t="str">
            <v>SERVICIO</v>
          </cell>
          <cell r="C17" t="str">
            <v>A1</v>
          </cell>
          <cell r="D17">
            <v>28</v>
          </cell>
          <cell r="E17">
            <v>1294.5899999999999</v>
          </cell>
          <cell r="F17">
            <v>17132.82</v>
          </cell>
          <cell r="G17">
            <v>971.68083333333334</v>
          </cell>
          <cell r="H17">
            <v>13603.531666666666</v>
          </cell>
          <cell r="I17">
            <v>2799.08</v>
          </cell>
          <cell r="J17">
            <v>39187.119999999995</v>
          </cell>
          <cell r="K17">
            <v>798.87</v>
          </cell>
          <cell r="L17">
            <v>5065.350833333333</v>
          </cell>
          <cell r="M17">
            <v>69923.471666666665</v>
          </cell>
          <cell r="V17">
            <v>22</v>
          </cell>
          <cell r="W17">
            <v>595.1541666666667</v>
          </cell>
          <cell r="X17">
            <v>7141.85</v>
          </cell>
          <cell r="Y17">
            <v>8332.1583333333328</v>
          </cell>
        </row>
        <row r="18">
          <cell r="A18" t="str">
            <v>JAR</v>
          </cell>
          <cell r="B18" t="str">
            <v>DEPARTAMENTO</v>
          </cell>
          <cell r="C18" t="str">
            <v>A1</v>
          </cell>
          <cell r="D18">
            <v>26</v>
          </cell>
          <cell r="E18">
            <v>1294.5899999999999</v>
          </cell>
          <cell r="F18">
            <v>17132.82</v>
          </cell>
          <cell r="G18">
            <v>815.0383333333333</v>
          </cell>
          <cell r="H18">
            <v>11410.536666666667</v>
          </cell>
          <cell r="I18">
            <v>2717.43</v>
          </cell>
          <cell r="J18">
            <v>38044.019999999997</v>
          </cell>
          <cell r="K18">
            <v>798.87</v>
          </cell>
          <cell r="L18">
            <v>4827.0583333333325</v>
          </cell>
          <cell r="M18">
            <v>66587.376666666663</v>
          </cell>
          <cell r="V18">
            <v>23</v>
          </cell>
          <cell r="W18">
            <v>637.84749999999997</v>
          </cell>
          <cell r="X18">
            <v>7654.17</v>
          </cell>
          <cell r="Y18">
            <v>8929.8649999999998</v>
          </cell>
        </row>
        <row r="19">
          <cell r="A19" t="str">
            <v>JARE</v>
          </cell>
          <cell r="B19" t="str">
            <v>DEPARTAMENTO</v>
          </cell>
          <cell r="C19" t="str">
            <v>A2</v>
          </cell>
          <cell r="D19">
            <v>26</v>
          </cell>
          <cell r="E19">
            <v>1119.4100000000001</v>
          </cell>
          <cell r="F19">
            <v>15065.720000000001</v>
          </cell>
          <cell r="G19">
            <v>815.0383333333333</v>
          </cell>
          <cell r="H19">
            <v>11410.536666666667</v>
          </cell>
          <cell r="I19">
            <v>2697.26</v>
          </cell>
          <cell r="J19">
            <v>37761.64</v>
          </cell>
          <cell r="K19">
            <v>816.4</v>
          </cell>
          <cell r="L19">
            <v>4631.7083333333339</v>
          </cell>
          <cell r="M19">
            <v>64237.896666666667</v>
          </cell>
          <cell r="V19">
            <v>24</v>
          </cell>
          <cell r="W19">
            <v>680.44833333333338</v>
          </cell>
          <cell r="X19">
            <v>8165.38</v>
          </cell>
          <cell r="Y19">
            <v>9526.2766666666666</v>
          </cell>
        </row>
        <row r="20">
          <cell r="A20" t="str">
            <v>JSC</v>
          </cell>
          <cell r="B20" t="str">
            <v>SECCION</v>
          </cell>
          <cell r="C20" t="str">
            <v>A1</v>
          </cell>
          <cell r="D20">
            <v>24</v>
          </cell>
          <cell r="E20">
            <v>1294.5899999999999</v>
          </cell>
          <cell r="F20">
            <v>17132.82</v>
          </cell>
          <cell r="G20">
            <v>680.44833333333338</v>
          </cell>
          <cell r="H20">
            <v>9526.2766666666666</v>
          </cell>
          <cell r="I20">
            <v>2433.73</v>
          </cell>
          <cell r="J20">
            <v>34072.22</v>
          </cell>
          <cell r="K20">
            <v>798.87</v>
          </cell>
          <cell r="L20">
            <v>4408.7683333333334</v>
          </cell>
          <cell r="M20">
            <v>60731.316666666666</v>
          </cell>
          <cell r="V20">
            <v>25</v>
          </cell>
          <cell r="W20">
            <v>723.11083333333329</v>
          </cell>
          <cell r="X20">
            <v>8677.33</v>
          </cell>
          <cell r="Y20">
            <v>10123.551666666666</v>
          </cell>
        </row>
        <row r="21">
          <cell r="A21" t="str">
            <v>LCO</v>
          </cell>
          <cell r="B21" t="str">
            <v>LETRADO COORDINADOR</v>
          </cell>
          <cell r="C21" t="str">
            <v>A1</v>
          </cell>
          <cell r="D21">
            <v>28</v>
          </cell>
          <cell r="E21">
            <v>1294.5899999999999</v>
          </cell>
          <cell r="F21">
            <v>17132.82</v>
          </cell>
          <cell r="G21">
            <v>971.68083333333334</v>
          </cell>
          <cell r="H21">
            <v>13603.531666666666</v>
          </cell>
          <cell r="I21">
            <v>2433.73</v>
          </cell>
          <cell r="J21">
            <v>34072.22</v>
          </cell>
          <cell r="K21">
            <v>798.87</v>
          </cell>
          <cell r="L21">
            <v>4700.0008333333335</v>
          </cell>
          <cell r="M21">
            <v>64808.57166666667</v>
          </cell>
          <cell r="V21">
            <v>26</v>
          </cell>
          <cell r="W21">
            <v>815.0383333333333</v>
          </cell>
          <cell r="X21">
            <v>9780.4599999999991</v>
          </cell>
          <cell r="Y21">
            <v>11410.536666666667</v>
          </cell>
        </row>
        <row r="22">
          <cell r="A22" t="str">
            <v>JSEC</v>
          </cell>
          <cell r="B22" t="str">
            <v>SECCION</v>
          </cell>
          <cell r="C22" t="str">
            <v>A2</v>
          </cell>
          <cell r="D22">
            <v>24</v>
          </cell>
          <cell r="E22">
            <v>1119.4100000000001</v>
          </cell>
          <cell r="F22">
            <v>15065.720000000001</v>
          </cell>
          <cell r="G22">
            <v>680.44833333333338</v>
          </cell>
          <cell r="H22">
            <v>9526.2766666666666</v>
          </cell>
          <cell r="I22">
            <v>2415.62</v>
          </cell>
          <cell r="J22">
            <v>33818.68</v>
          </cell>
          <cell r="K22">
            <v>816.4</v>
          </cell>
          <cell r="L22">
            <v>4215.4783333333335</v>
          </cell>
          <cell r="M22">
            <v>58410.676666666666</v>
          </cell>
          <cell r="V22">
            <v>27</v>
          </cell>
          <cell r="W22">
            <v>928.98750000000007</v>
          </cell>
          <cell r="X22">
            <v>11147.85</v>
          </cell>
          <cell r="Y22">
            <v>13005.825000000001</v>
          </cell>
        </row>
        <row r="23">
          <cell r="A23" t="str">
            <v>JUAN</v>
          </cell>
          <cell r="B23" t="str">
            <v>JEFE U.A NOMINAS</v>
          </cell>
          <cell r="C23" t="str">
            <v>A2</v>
          </cell>
          <cell r="D23">
            <v>22</v>
          </cell>
          <cell r="E23">
            <v>1119.4100000000001</v>
          </cell>
          <cell r="F23">
            <v>15065.720000000001</v>
          </cell>
          <cell r="G23">
            <v>595.1541666666667</v>
          </cell>
          <cell r="H23">
            <v>8332.1583333333328</v>
          </cell>
          <cell r="I23">
            <v>2155.9299999999998</v>
          </cell>
          <cell r="J23">
            <v>30183.019999999997</v>
          </cell>
          <cell r="K23">
            <v>816.4</v>
          </cell>
          <cell r="L23">
            <v>3870.4941666666664</v>
          </cell>
          <cell r="M23">
            <v>53580.898333333331</v>
          </cell>
          <cell r="V23">
            <v>28</v>
          </cell>
          <cell r="W23">
            <v>971.68083333333334</v>
          </cell>
          <cell r="X23">
            <v>11660.17</v>
          </cell>
          <cell r="Y23">
            <v>13603.531666666666</v>
          </cell>
        </row>
        <row r="24">
          <cell r="A24" t="str">
            <v>NIU</v>
          </cell>
          <cell r="B24" t="str">
            <v>NEGOCIADO/INSP.URBANISTICA</v>
          </cell>
          <cell r="C24" t="str">
            <v>A2</v>
          </cell>
          <cell r="D24">
            <v>22</v>
          </cell>
          <cell r="E24">
            <v>1119.4100000000001</v>
          </cell>
          <cell r="F24">
            <v>15065.720000000001</v>
          </cell>
          <cell r="G24">
            <v>595.1541666666667</v>
          </cell>
          <cell r="H24">
            <v>8332.1583333333328</v>
          </cell>
          <cell r="I24">
            <v>2155.9299999999998</v>
          </cell>
          <cell r="J24">
            <v>30183.019999999997</v>
          </cell>
          <cell r="K24">
            <v>816.4</v>
          </cell>
          <cell r="L24">
            <v>3870.4941666666664</v>
          </cell>
          <cell r="M24">
            <v>53580.898333333331</v>
          </cell>
          <cell r="V24">
            <v>29</v>
          </cell>
          <cell r="W24">
            <v>1014.3024999999999</v>
          </cell>
          <cell r="X24">
            <v>12171.63</v>
          </cell>
          <cell r="Y24">
            <v>14200.234999999999</v>
          </cell>
        </row>
        <row r="25">
          <cell r="A25" t="str">
            <v>TCI</v>
          </cell>
          <cell r="B25" t="str">
            <v>TECNICO COORDINADOR INFORMATICA</v>
          </cell>
          <cell r="C25" t="str">
            <v>A2</v>
          </cell>
          <cell r="D25">
            <v>22</v>
          </cell>
          <cell r="E25">
            <v>1119.4100000000001</v>
          </cell>
          <cell r="F25">
            <v>15065.720000000001</v>
          </cell>
          <cell r="G25">
            <v>595.1541666666667</v>
          </cell>
          <cell r="H25">
            <v>8332.1583333333328</v>
          </cell>
          <cell r="I25">
            <v>2155.9299999999998</v>
          </cell>
          <cell r="J25">
            <v>30183.019999999997</v>
          </cell>
          <cell r="K25">
            <v>816.4</v>
          </cell>
          <cell r="L25">
            <v>3870.4941666666664</v>
          </cell>
          <cell r="M25">
            <v>53580.898333333331</v>
          </cell>
          <cell r="V25">
            <v>30</v>
          </cell>
          <cell r="W25">
            <v>1130.8366666666668</v>
          </cell>
          <cell r="X25">
            <v>13570.04</v>
          </cell>
          <cell r="Y25">
            <v>15831.713333333335</v>
          </cell>
        </row>
        <row r="26">
          <cell r="A26" t="str">
            <v>JNG</v>
          </cell>
          <cell r="B26" t="str">
            <v>TECNICO RELACIONES LABORALES</v>
          </cell>
          <cell r="C26" t="str">
            <v>A2</v>
          </cell>
          <cell r="D26">
            <v>22</v>
          </cell>
          <cell r="E26">
            <v>1119.4100000000001</v>
          </cell>
          <cell r="F26">
            <v>15065.720000000001</v>
          </cell>
          <cell r="G26">
            <v>595.1541666666667</v>
          </cell>
          <cell r="H26">
            <v>8332.1583333333328</v>
          </cell>
          <cell r="I26">
            <v>1900.47</v>
          </cell>
          <cell r="J26">
            <v>26606.58</v>
          </cell>
          <cell r="K26">
            <v>816.4</v>
          </cell>
          <cell r="L26">
            <v>3615.0341666666668</v>
          </cell>
          <cell r="M26">
            <v>50004.458333333336</v>
          </cell>
        </row>
        <row r="27">
          <cell r="A27" t="str">
            <v>JNG1</v>
          </cell>
          <cell r="B27" t="str">
            <v>NEGOCIADO</v>
          </cell>
          <cell r="C27" t="str">
            <v>C1</v>
          </cell>
          <cell r="D27">
            <v>22</v>
          </cell>
          <cell r="E27">
            <v>840.49</v>
          </cell>
          <cell r="F27">
            <v>11538.740000000002</v>
          </cell>
          <cell r="G27">
            <v>595.1541666666667</v>
          </cell>
          <cell r="H27">
            <v>8332.1583333333328</v>
          </cell>
          <cell r="I27">
            <v>2127.19</v>
          </cell>
          <cell r="J27">
            <v>29780.66</v>
          </cell>
          <cell r="K27">
            <v>726.43</v>
          </cell>
          <cell r="L27">
            <v>3562.8341666666665</v>
          </cell>
          <cell r="M27">
            <v>49651.558333333334</v>
          </cell>
        </row>
        <row r="28">
          <cell r="A28" t="str">
            <v>JNGO1</v>
          </cell>
          <cell r="B28" t="str">
            <v>NEGOCIADO</v>
          </cell>
          <cell r="C28" t="str">
            <v>C1</v>
          </cell>
          <cell r="D28">
            <v>18</v>
          </cell>
          <cell r="E28">
            <v>840.49</v>
          </cell>
          <cell r="F28">
            <v>11538.740000000002</v>
          </cell>
          <cell r="G28">
            <v>460.87333333333328</v>
          </cell>
          <cell r="H28">
            <v>6452.2266666666656</v>
          </cell>
          <cell r="I28">
            <v>2127.19</v>
          </cell>
          <cell r="J28">
            <v>29780.66</v>
          </cell>
          <cell r="K28">
            <v>726.43</v>
          </cell>
          <cell r="L28">
            <v>3428.5533333333333</v>
          </cell>
          <cell r="M28">
            <v>47771.626666666663</v>
          </cell>
        </row>
        <row r="29">
          <cell r="A29" t="str">
            <v>JNGO2</v>
          </cell>
          <cell r="B29" t="str">
            <v>NEGOCIADO</v>
          </cell>
          <cell r="C29" t="str">
            <v>C2</v>
          </cell>
          <cell r="D29">
            <v>18</v>
          </cell>
          <cell r="E29">
            <v>699.52</v>
          </cell>
          <cell r="F29">
            <v>9780.52</v>
          </cell>
          <cell r="G29">
            <v>460.87333333333328</v>
          </cell>
          <cell r="H29">
            <v>6452.2266666666656</v>
          </cell>
          <cell r="I29">
            <v>2127.19</v>
          </cell>
          <cell r="J29">
            <v>29780.66</v>
          </cell>
          <cell r="K29">
            <v>693.14</v>
          </cell>
          <cell r="L29">
            <v>3287.583333333333</v>
          </cell>
          <cell r="M29">
            <v>46013.406666666662</v>
          </cell>
        </row>
        <row r="30">
          <cell r="A30" t="str">
            <v>EAC</v>
          </cell>
          <cell r="B30" t="str">
            <v>ESPECIALISTA. ADVO. II</v>
          </cell>
          <cell r="C30" t="str">
            <v>C1</v>
          </cell>
          <cell r="D30">
            <v>18</v>
          </cell>
          <cell r="E30">
            <v>840.49</v>
          </cell>
          <cell r="F30">
            <v>11538.740000000002</v>
          </cell>
          <cell r="G30">
            <v>460.87333333333328</v>
          </cell>
          <cell r="H30">
            <v>6452.2266666666656</v>
          </cell>
          <cell r="I30">
            <v>2090.8000000000002</v>
          </cell>
          <cell r="J30">
            <v>29271.200000000004</v>
          </cell>
          <cell r="K30">
            <v>726.43</v>
          </cell>
          <cell r="L30">
            <v>3392.1633333333334</v>
          </cell>
          <cell r="M30">
            <v>47262.166666666672</v>
          </cell>
        </row>
        <row r="31">
          <cell r="A31" t="str">
            <v>JGRU2</v>
          </cell>
          <cell r="B31" t="str">
            <v xml:space="preserve">ESPECIALISTA. ADVO. </v>
          </cell>
          <cell r="C31" t="str">
            <v>C1</v>
          </cell>
          <cell r="D31">
            <v>18</v>
          </cell>
          <cell r="E31">
            <v>840.49</v>
          </cell>
          <cell r="F31">
            <v>11538.740000000002</v>
          </cell>
          <cell r="G31">
            <v>460.87333333333328</v>
          </cell>
          <cell r="H31">
            <v>6452.2266666666656</v>
          </cell>
          <cell r="I31">
            <v>1845.22</v>
          </cell>
          <cell r="J31">
            <v>25833.08</v>
          </cell>
          <cell r="K31">
            <v>726.43</v>
          </cell>
          <cell r="L31">
            <v>3146.583333333333</v>
          </cell>
          <cell r="M31">
            <v>43824.046666666669</v>
          </cell>
        </row>
        <row r="32">
          <cell r="A32" t="str">
            <v>JGRU1</v>
          </cell>
          <cell r="B32" t="str">
            <v xml:space="preserve">ESPECIALISTA. ADVO. </v>
          </cell>
          <cell r="C32" t="str">
            <v>C2</v>
          </cell>
          <cell r="D32">
            <v>18</v>
          </cell>
          <cell r="E32">
            <v>699.52</v>
          </cell>
          <cell r="F32">
            <v>9780.52</v>
          </cell>
          <cell r="G32">
            <v>460.87333333333328</v>
          </cell>
          <cell r="H32">
            <v>6452.2266666666656</v>
          </cell>
          <cell r="I32">
            <v>1845.22</v>
          </cell>
          <cell r="J32">
            <v>25833.08</v>
          </cell>
          <cell r="K32">
            <v>693.14</v>
          </cell>
          <cell r="L32">
            <v>3005.6133333333332</v>
          </cell>
          <cell r="M32">
            <v>42065.826666666668</v>
          </cell>
        </row>
        <row r="33">
          <cell r="A33" t="str">
            <v>JSB</v>
          </cell>
          <cell r="B33" t="str">
            <v>SUBALTERNO</v>
          </cell>
          <cell r="C33" t="str">
            <v>E</v>
          </cell>
          <cell r="D33">
            <v>14</v>
          </cell>
          <cell r="E33">
            <v>640.24</v>
          </cell>
          <cell r="F33">
            <v>8963.36</v>
          </cell>
          <cell r="G33">
            <v>356.08083333333337</v>
          </cell>
          <cell r="H33">
            <v>4985.1316666666671</v>
          </cell>
          <cell r="I33">
            <v>1559</v>
          </cell>
          <cell r="J33">
            <v>21826</v>
          </cell>
          <cell r="K33">
            <v>640.24</v>
          </cell>
          <cell r="L33">
            <v>2555.3208333333332</v>
          </cell>
          <cell r="M33">
            <v>35774.491666666669</v>
          </cell>
        </row>
        <row r="34">
          <cell r="B34" t="str">
            <v>ADMINISTRACION  GENERAL</v>
          </cell>
          <cell r="C34"/>
          <cell r="D34"/>
          <cell r="E34"/>
          <cell r="F34"/>
          <cell r="G34"/>
          <cell r="H34"/>
          <cell r="I34"/>
          <cell r="J34"/>
          <cell r="K34"/>
          <cell r="L34"/>
          <cell r="M34"/>
        </row>
        <row r="35">
          <cell r="A35" t="str">
            <v>TAG</v>
          </cell>
          <cell r="B35" t="str">
            <v>TECNICO</v>
          </cell>
          <cell r="C35" t="str">
            <v>A1</v>
          </cell>
          <cell r="D35">
            <v>24</v>
          </cell>
          <cell r="E35">
            <v>1294.5899999999999</v>
          </cell>
          <cell r="F35">
            <v>17132.82</v>
          </cell>
          <cell r="G35">
            <v>680.44833333333338</v>
          </cell>
          <cell r="H35">
            <v>9526.2766666666666</v>
          </cell>
          <cell r="I35">
            <v>1905.11</v>
          </cell>
          <cell r="J35">
            <v>26671.539999999997</v>
          </cell>
          <cell r="K35">
            <v>798.87</v>
          </cell>
          <cell r="L35">
            <v>3880.1483333333335</v>
          </cell>
          <cell r="M35">
            <v>53330.636666666658</v>
          </cell>
        </row>
        <row r="36">
          <cell r="A36" t="str">
            <v>TME</v>
          </cell>
          <cell r="B36" t="str">
            <v>TEC. GESTION</v>
          </cell>
          <cell r="C36" t="str">
            <v>A2</v>
          </cell>
          <cell r="D36">
            <v>21</v>
          </cell>
          <cell r="E36">
            <v>1119.4100000000001</v>
          </cell>
          <cell r="F36">
            <v>15065.720000000001</v>
          </cell>
          <cell r="G36">
            <v>552.56333333333339</v>
          </cell>
          <cell r="H36">
            <v>7735.8866666666672</v>
          </cell>
          <cell r="I36">
            <v>1764.83</v>
          </cell>
          <cell r="J36">
            <v>24707.62</v>
          </cell>
          <cell r="K36">
            <v>816.4</v>
          </cell>
          <cell r="L36">
            <v>3436.8033333333333</v>
          </cell>
          <cell r="M36">
            <v>47509.226666666669</v>
          </cell>
        </row>
        <row r="37">
          <cell r="A37" t="str">
            <v>ADM</v>
          </cell>
          <cell r="B37" t="str">
            <v>GESTOR ADVO.POLIVALENTE</v>
          </cell>
          <cell r="C37" t="str">
            <v>C1</v>
          </cell>
          <cell r="D37">
            <v>17</v>
          </cell>
          <cell r="E37">
            <v>840.49</v>
          </cell>
          <cell r="F37">
            <v>11538.740000000002</v>
          </cell>
          <cell r="G37">
            <v>434.64916666666664</v>
          </cell>
          <cell r="H37">
            <v>6085.0883333333331</v>
          </cell>
          <cell r="I37">
            <v>1531.42</v>
          </cell>
          <cell r="J37">
            <v>21439.88</v>
          </cell>
          <cell r="K37">
            <v>726.43</v>
          </cell>
          <cell r="L37">
            <v>2806.5591666666669</v>
          </cell>
          <cell r="M37">
            <v>39063.708333333336</v>
          </cell>
        </row>
        <row r="38">
          <cell r="A38" t="str">
            <v>AGA</v>
          </cell>
          <cell r="B38" t="str">
            <v>AUX. GESTION. ADVA.</v>
          </cell>
          <cell r="C38" t="str">
            <v>C2</v>
          </cell>
          <cell r="D38">
            <v>15</v>
          </cell>
          <cell r="E38">
            <v>699.52</v>
          </cell>
          <cell r="F38">
            <v>9780.52</v>
          </cell>
          <cell r="G38">
            <v>382.24250000000001</v>
          </cell>
          <cell r="H38">
            <v>5351.3950000000004</v>
          </cell>
          <cell r="I38">
            <v>1459.96</v>
          </cell>
          <cell r="J38">
            <v>20439.440000000002</v>
          </cell>
          <cell r="K38">
            <v>693.14</v>
          </cell>
          <cell r="L38">
            <v>2541.7224999999999</v>
          </cell>
          <cell r="M38">
            <v>35571.355000000003</v>
          </cell>
        </row>
        <row r="39">
          <cell r="A39" t="str">
            <v>SUB</v>
          </cell>
          <cell r="B39" t="str">
            <v>APOYO POL. SERV.</v>
          </cell>
          <cell r="C39" t="str">
            <v>E</v>
          </cell>
          <cell r="D39">
            <v>13</v>
          </cell>
          <cell r="E39">
            <v>640.24</v>
          </cell>
          <cell r="F39">
            <v>8963.36</v>
          </cell>
          <cell r="G39">
            <v>329.83666666666664</v>
          </cell>
          <cell r="H39">
            <v>4617.7133333333331</v>
          </cell>
          <cell r="I39">
            <v>1378.71</v>
          </cell>
          <cell r="J39">
            <v>19301.940000000002</v>
          </cell>
          <cell r="K39">
            <v>640.24</v>
          </cell>
          <cell r="L39">
            <v>2348.7866666666669</v>
          </cell>
          <cell r="M39">
            <v>32883.013333333336</v>
          </cell>
        </row>
        <row r="40">
          <cell r="A40"/>
          <cell r="B40" t="str">
            <v>ADMINISTRACION ESPECIAL</v>
          </cell>
          <cell r="C40"/>
          <cell r="D40"/>
          <cell r="E40"/>
          <cell r="F40"/>
          <cell r="G40"/>
          <cell r="H40"/>
          <cell r="I40"/>
          <cell r="J40"/>
          <cell r="K40"/>
          <cell r="L40"/>
          <cell r="M40"/>
        </row>
        <row r="41">
          <cell r="A41" t="str">
            <v>TAE</v>
          </cell>
          <cell r="B41" t="str">
            <v>SUPERIOR</v>
          </cell>
          <cell r="C41" t="str">
            <v>A1</v>
          </cell>
          <cell r="D41">
            <v>24</v>
          </cell>
          <cell r="E41">
            <v>1294.5899999999999</v>
          </cell>
          <cell r="F41">
            <v>17132.82</v>
          </cell>
          <cell r="G41">
            <v>680.44833333333338</v>
          </cell>
          <cell r="H41">
            <v>9526.2766666666666</v>
          </cell>
          <cell r="I41">
            <v>1905.11</v>
          </cell>
          <cell r="J41">
            <v>26671.539999999997</v>
          </cell>
          <cell r="K41">
            <v>798.87</v>
          </cell>
          <cell r="L41">
            <v>3880.1483333333335</v>
          </cell>
          <cell r="M41">
            <v>53330.636666666658</v>
          </cell>
        </row>
        <row r="42">
          <cell r="A42" t="str">
            <v>LET</v>
          </cell>
          <cell r="B42" t="str">
            <v xml:space="preserve">LETRADO  </v>
          </cell>
          <cell r="C42" t="str">
            <v>A1</v>
          </cell>
          <cell r="D42">
            <v>26</v>
          </cell>
          <cell r="E42">
            <v>1294.5899999999999</v>
          </cell>
          <cell r="F42">
            <v>17132.82</v>
          </cell>
          <cell r="G42">
            <v>815.0383333333333</v>
          </cell>
          <cell r="H42">
            <v>11410.536666666667</v>
          </cell>
          <cell r="I42">
            <v>1905.11</v>
          </cell>
          <cell r="J42">
            <v>26671.539999999997</v>
          </cell>
          <cell r="K42">
            <v>798.87</v>
          </cell>
          <cell r="L42">
            <v>4014.7383333333328</v>
          </cell>
          <cell r="M42">
            <v>55214.896666666667</v>
          </cell>
        </row>
        <row r="43">
          <cell r="A43" t="str">
            <v>TME</v>
          </cell>
          <cell r="B43" t="str">
            <v>MEDIO</v>
          </cell>
          <cell r="C43" t="str">
            <v>A2</v>
          </cell>
          <cell r="D43">
            <v>21</v>
          </cell>
          <cell r="E43">
            <v>1119.4100000000001</v>
          </cell>
          <cell r="F43">
            <v>15065.720000000001</v>
          </cell>
          <cell r="G43">
            <v>552.56333333333339</v>
          </cell>
          <cell r="H43">
            <v>7735.8866666666672</v>
          </cell>
          <cell r="I43">
            <v>1764.83</v>
          </cell>
          <cell r="J43">
            <v>24707.62</v>
          </cell>
          <cell r="K43">
            <v>816.4</v>
          </cell>
          <cell r="L43">
            <v>3436.8033333333333</v>
          </cell>
          <cell r="M43">
            <v>47509.226666666669</v>
          </cell>
        </row>
        <row r="44">
          <cell r="A44" t="str">
            <v>AUX</v>
          </cell>
          <cell r="B44" t="str">
            <v>AUXILIAR</v>
          </cell>
          <cell r="C44" t="str">
            <v>C1</v>
          </cell>
          <cell r="D44">
            <v>17</v>
          </cell>
          <cell r="E44">
            <v>840.49</v>
          </cell>
          <cell r="F44">
            <v>11538.740000000002</v>
          </cell>
          <cell r="G44">
            <v>434.64916666666664</v>
          </cell>
          <cell r="H44">
            <v>6085.0883333333331</v>
          </cell>
          <cell r="I44">
            <v>1531.42</v>
          </cell>
          <cell r="J44">
            <v>21439.88</v>
          </cell>
          <cell r="K44">
            <v>726.43</v>
          </cell>
          <cell r="L44">
            <v>2806.5591666666669</v>
          </cell>
          <cell r="M44">
            <v>39063.708333333336</v>
          </cell>
        </row>
        <row r="45">
          <cell r="A45"/>
          <cell r="B45" t="str">
            <v>POLICIA</v>
          </cell>
          <cell r="C45"/>
          <cell r="D45"/>
          <cell r="E45"/>
          <cell r="F45"/>
          <cell r="G45"/>
          <cell r="H45"/>
          <cell r="I45"/>
          <cell r="J45"/>
          <cell r="K45"/>
          <cell r="L45"/>
          <cell r="M45"/>
        </row>
        <row r="46">
          <cell r="A46" t="str">
            <v>OFC</v>
          </cell>
          <cell r="B46" t="str">
            <v>INTENDENTE</v>
          </cell>
          <cell r="C46" t="str">
            <v>A1</v>
          </cell>
          <cell r="D46">
            <v>26</v>
          </cell>
          <cell r="E46">
            <v>1294.5899999999999</v>
          </cell>
          <cell r="F46">
            <v>17132.82</v>
          </cell>
          <cell r="G46">
            <v>815.0383333333333</v>
          </cell>
          <cell r="H46">
            <v>11410.536666666667</v>
          </cell>
          <cell r="I46">
            <v>4454.13</v>
          </cell>
          <cell r="J46">
            <v>62357.82</v>
          </cell>
          <cell r="K46">
            <v>798.87</v>
          </cell>
          <cell r="L46">
            <v>6563.7583333333332</v>
          </cell>
          <cell r="M46">
            <v>90901.176666666666</v>
          </cell>
        </row>
        <row r="47">
          <cell r="A47" t="str">
            <v>SOF</v>
          </cell>
          <cell r="B47" t="str">
            <v>INSPECTOR</v>
          </cell>
          <cell r="C47" t="str">
            <v>A2</v>
          </cell>
          <cell r="D47">
            <v>24</v>
          </cell>
          <cell r="E47">
            <v>1119.4100000000001</v>
          </cell>
          <cell r="F47">
            <v>15065.720000000001</v>
          </cell>
          <cell r="G47">
            <v>680.44833333333338</v>
          </cell>
          <cell r="H47">
            <v>9526.2766666666666</v>
          </cell>
          <cell r="I47">
            <v>3095.51</v>
          </cell>
          <cell r="J47">
            <v>43337.14</v>
          </cell>
          <cell r="K47">
            <v>816.4</v>
          </cell>
          <cell r="L47">
            <v>4895.3683333333338</v>
          </cell>
          <cell r="M47">
            <v>67929.136666666658</v>
          </cell>
        </row>
        <row r="48">
          <cell r="A48" t="str">
            <v>SGTO</v>
          </cell>
          <cell r="B48" t="str">
            <v>SUBINSPECTOR</v>
          </cell>
          <cell r="C48" t="str">
            <v>A2</v>
          </cell>
          <cell r="D48">
            <v>20</v>
          </cell>
          <cell r="E48">
            <v>1119.4100000000001</v>
          </cell>
          <cell r="F48">
            <v>15065.720000000001</v>
          </cell>
          <cell r="G48">
            <v>513.2791666666667</v>
          </cell>
          <cell r="H48">
            <v>7185.9083333333338</v>
          </cell>
          <cell r="I48">
            <v>3058.7</v>
          </cell>
          <cell r="J48">
            <v>42821.799999999996</v>
          </cell>
          <cell r="K48">
            <v>816.4</v>
          </cell>
          <cell r="L48">
            <v>4691.3891666666668</v>
          </cell>
          <cell r="M48">
            <v>65073.42833333333</v>
          </cell>
        </row>
        <row r="49">
          <cell r="A49" t="str">
            <v>SGT</v>
          </cell>
          <cell r="B49" t="str">
            <v>SUBINSPECTOR NOCTURNIDAD</v>
          </cell>
          <cell r="C49" t="str">
            <v>A2</v>
          </cell>
          <cell r="D49">
            <v>20</v>
          </cell>
          <cell r="E49">
            <v>1119.4100000000001</v>
          </cell>
          <cell r="F49">
            <v>15065.720000000001</v>
          </cell>
          <cell r="G49">
            <v>513.2791666666667</v>
          </cell>
          <cell r="H49">
            <v>7185.9083333333338</v>
          </cell>
          <cell r="I49">
            <v>3320.23</v>
          </cell>
          <cell r="J49">
            <v>46483.22</v>
          </cell>
          <cell r="K49">
            <v>816.4</v>
          </cell>
          <cell r="L49">
            <v>4952.9191666666666</v>
          </cell>
          <cell r="M49">
            <v>68734.848333333328</v>
          </cell>
        </row>
        <row r="50">
          <cell r="A50" t="str">
            <v>SGTN</v>
          </cell>
          <cell r="B50" t="str">
            <v>SUBINSPECTOR SEGURIDAD FESTIVOS</v>
          </cell>
          <cell r="C50" t="str">
            <v>A2</v>
          </cell>
          <cell r="D50">
            <v>20</v>
          </cell>
          <cell r="E50">
            <v>1119.4100000000001</v>
          </cell>
          <cell r="F50">
            <v>15065.720000000001</v>
          </cell>
          <cell r="G50">
            <v>513.2791666666667</v>
          </cell>
          <cell r="H50">
            <v>7185.9083333333338</v>
          </cell>
          <cell r="I50">
            <v>2958.31</v>
          </cell>
          <cell r="J50">
            <v>41416.339999999997</v>
          </cell>
          <cell r="K50">
            <v>816.4</v>
          </cell>
          <cell r="L50">
            <v>4590.9991666666665</v>
          </cell>
          <cell r="M50">
            <v>63667.968333333331</v>
          </cell>
        </row>
        <row r="51">
          <cell r="A51" t="str">
            <v>SGTT</v>
          </cell>
          <cell r="B51" t="str">
            <v>SUBINSPECTOR BASE</v>
          </cell>
          <cell r="C51" t="str">
            <v>A2</v>
          </cell>
          <cell r="D51">
            <v>20</v>
          </cell>
          <cell r="E51">
            <v>1119.4100000000001</v>
          </cell>
          <cell r="F51">
            <v>15065.720000000001</v>
          </cell>
          <cell r="G51">
            <v>513.2791666666667</v>
          </cell>
          <cell r="H51">
            <v>7185.9083333333338</v>
          </cell>
          <cell r="I51">
            <v>2782.26</v>
          </cell>
          <cell r="J51">
            <v>38951.64</v>
          </cell>
          <cell r="K51">
            <v>816.4</v>
          </cell>
          <cell r="L51">
            <v>4414.9491666666672</v>
          </cell>
          <cell r="M51">
            <v>61203.268333333333</v>
          </cell>
        </row>
        <row r="52">
          <cell r="A52" t="str">
            <v>CABE</v>
          </cell>
          <cell r="B52" t="str">
            <v>OFICIAL  DESTINOS ESPECIALES</v>
          </cell>
          <cell r="C52" t="str">
            <v>C1</v>
          </cell>
          <cell r="D52">
            <v>18</v>
          </cell>
          <cell r="E52">
            <v>840.49</v>
          </cell>
          <cell r="F52">
            <v>11538.740000000002</v>
          </cell>
          <cell r="G52">
            <v>460.87333333333328</v>
          </cell>
          <cell r="H52">
            <v>6452.2266666666656</v>
          </cell>
          <cell r="I52">
            <v>2695.9</v>
          </cell>
          <cell r="J52">
            <v>37742.6</v>
          </cell>
          <cell r="K52">
            <v>726.43</v>
          </cell>
          <cell r="L52">
            <v>3997.2633333333333</v>
          </cell>
          <cell r="M52">
            <v>55733.566666666666</v>
          </cell>
        </row>
        <row r="53">
          <cell r="A53" t="str">
            <v>CAB</v>
          </cell>
          <cell r="B53" t="str">
            <v>OFICIAL  SEGURIDAD CON FESTIVOS</v>
          </cell>
          <cell r="C53" t="str">
            <v>C1</v>
          </cell>
          <cell r="D53">
            <v>18</v>
          </cell>
          <cell r="E53">
            <v>840.49</v>
          </cell>
          <cell r="F53">
            <v>11538.740000000002</v>
          </cell>
          <cell r="G53">
            <v>460.87333333333328</v>
          </cell>
          <cell r="H53">
            <v>6452.2266666666656</v>
          </cell>
          <cell r="I53">
            <v>2570.77</v>
          </cell>
          <cell r="J53">
            <v>35990.78</v>
          </cell>
          <cell r="K53">
            <v>726.43</v>
          </cell>
          <cell r="L53">
            <v>3872.1333333333332</v>
          </cell>
          <cell r="M53">
            <v>53981.746666666666</v>
          </cell>
        </row>
        <row r="54">
          <cell r="A54" t="str">
            <v>CABO</v>
          </cell>
          <cell r="B54" t="str">
            <v>OFICIAL  NOCTURNIDAD</v>
          </cell>
          <cell r="C54" t="str">
            <v>C1</v>
          </cell>
          <cell r="D54">
            <v>18</v>
          </cell>
          <cell r="E54">
            <v>840.49</v>
          </cell>
          <cell r="F54">
            <v>11538.740000000002</v>
          </cell>
          <cell r="G54">
            <v>460.87333333333328</v>
          </cell>
          <cell r="H54">
            <v>6452.2266666666656</v>
          </cell>
          <cell r="I54">
            <v>2941.7</v>
          </cell>
          <cell r="J54">
            <v>41183.799999999996</v>
          </cell>
          <cell r="K54">
            <v>726.43</v>
          </cell>
          <cell r="L54">
            <v>4243.0633333333335</v>
          </cell>
          <cell r="M54">
            <v>59174.766666666663</v>
          </cell>
        </row>
        <row r="55">
          <cell r="A55" t="str">
            <v>CABON</v>
          </cell>
          <cell r="B55" t="str">
            <v xml:space="preserve">OFICIAL  </v>
          </cell>
          <cell r="C55" t="str">
            <v>C1</v>
          </cell>
          <cell r="D55">
            <v>18</v>
          </cell>
          <cell r="E55">
            <v>840.49</v>
          </cell>
          <cell r="F55">
            <v>11538.740000000002</v>
          </cell>
          <cell r="G55">
            <v>460.87333333333328</v>
          </cell>
          <cell r="H55">
            <v>6452.2266666666656</v>
          </cell>
          <cell r="I55">
            <v>2189.88</v>
          </cell>
          <cell r="J55">
            <v>30658.32</v>
          </cell>
          <cell r="K55">
            <v>726.43</v>
          </cell>
          <cell r="L55">
            <v>3491.2433333333333</v>
          </cell>
          <cell r="M55">
            <v>48649.286666666667</v>
          </cell>
        </row>
        <row r="56">
          <cell r="A56" t="str">
            <v>APOL</v>
          </cell>
          <cell r="B56" t="str">
            <v>POLICIA SEGURIDAD CON FESTIVOS</v>
          </cell>
          <cell r="C56" t="str">
            <v>C1</v>
          </cell>
          <cell r="D56">
            <v>16</v>
          </cell>
          <cell r="E56">
            <v>840.49</v>
          </cell>
          <cell r="F56">
            <v>11538.740000000002</v>
          </cell>
          <cell r="G56">
            <v>408.4975</v>
          </cell>
          <cell r="H56">
            <v>5718.9650000000001</v>
          </cell>
          <cell r="I56">
            <v>2148.02</v>
          </cell>
          <cell r="J56">
            <v>30072.28</v>
          </cell>
          <cell r="K56">
            <v>726.43</v>
          </cell>
          <cell r="L56">
            <v>3397.0074999999997</v>
          </cell>
          <cell r="M56">
            <v>47329.985000000001</v>
          </cell>
        </row>
        <row r="57">
          <cell r="A57" t="str">
            <v>POL</v>
          </cell>
          <cell r="B57" t="str">
            <v>POLICIA DESTINOS ESPECIALES</v>
          </cell>
          <cell r="C57" t="str">
            <v>C1</v>
          </cell>
          <cell r="D57">
            <v>16</v>
          </cell>
          <cell r="E57">
            <v>840.49</v>
          </cell>
          <cell r="F57">
            <v>11538.740000000002</v>
          </cell>
          <cell r="G57">
            <v>408.4975</v>
          </cell>
          <cell r="H57">
            <v>5718.9650000000001</v>
          </cell>
          <cell r="I57">
            <v>2271.0300000000002</v>
          </cell>
          <cell r="J57">
            <v>31794.420000000002</v>
          </cell>
          <cell r="K57">
            <v>726.43</v>
          </cell>
          <cell r="L57">
            <v>3520.0174999999999</v>
          </cell>
          <cell r="M57">
            <v>49052.125</v>
          </cell>
        </row>
        <row r="58">
          <cell r="A58" t="str">
            <v>POLI</v>
          </cell>
          <cell r="B58" t="str">
            <v>POLICIA NOCTURNIDAD</v>
          </cell>
          <cell r="C58" t="str">
            <v>C1</v>
          </cell>
          <cell r="D58">
            <v>16</v>
          </cell>
          <cell r="E58">
            <v>840.49</v>
          </cell>
          <cell r="F58">
            <v>11538.740000000002</v>
          </cell>
          <cell r="G58">
            <v>408.4975</v>
          </cell>
          <cell r="H58">
            <v>5718.9650000000001</v>
          </cell>
          <cell r="I58">
            <v>2565.5300000000002</v>
          </cell>
          <cell r="J58">
            <v>35917.420000000006</v>
          </cell>
          <cell r="K58">
            <v>726.43</v>
          </cell>
          <cell r="L58">
            <v>3814.5174999999999</v>
          </cell>
          <cell r="M58">
            <v>53175.125000000007</v>
          </cell>
        </row>
        <row r="59">
          <cell r="A59" t="str">
            <v>POLN</v>
          </cell>
          <cell r="B59" t="str">
            <v>POLICIA SEGURIDAD SIN FESTIVOS</v>
          </cell>
          <cell r="C59" t="str">
            <v>C1</v>
          </cell>
          <cell r="D59">
            <v>16</v>
          </cell>
          <cell r="E59">
            <v>840.49</v>
          </cell>
          <cell r="F59">
            <v>11538.740000000002</v>
          </cell>
          <cell r="G59">
            <v>408.4975</v>
          </cell>
          <cell r="H59">
            <v>5718.9650000000001</v>
          </cell>
          <cell r="I59">
            <v>2035.56</v>
          </cell>
          <cell r="J59">
            <v>28497.84</v>
          </cell>
          <cell r="K59">
            <v>726.43</v>
          </cell>
          <cell r="L59">
            <v>3284.5474999999997</v>
          </cell>
          <cell r="M59">
            <v>45755.544999999998</v>
          </cell>
        </row>
        <row r="60">
          <cell r="A60" t="str">
            <v>POLE</v>
          </cell>
          <cell r="B60" t="str">
            <v>POLICIA  BASE</v>
          </cell>
          <cell r="C60" t="str">
            <v>C1</v>
          </cell>
          <cell r="D60">
            <v>16</v>
          </cell>
          <cell r="E60">
            <v>840.49</v>
          </cell>
          <cell r="F60">
            <v>11538.740000000002</v>
          </cell>
          <cell r="G60">
            <v>408.4975</v>
          </cell>
          <cell r="H60">
            <v>5718.9650000000001</v>
          </cell>
          <cell r="I60">
            <v>1813.66</v>
          </cell>
          <cell r="J60">
            <v>25391.24</v>
          </cell>
          <cell r="K60">
            <v>726.43</v>
          </cell>
          <cell r="L60">
            <v>3062.6475</v>
          </cell>
          <cell r="M60">
            <v>42648.945000000007</v>
          </cell>
        </row>
        <row r="61">
          <cell r="A61"/>
          <cell r="B61" t="str">
            <v>PERSONAL DE OFICIOS</v>
          </cell>
          <cell r="C61"/>
          <cell r="D61"/>
          <cell r="E61"/>
          <cell r="F61"/>
          <cell r="G61"/>
          <cell r="H61"/>
          <cell r="I61"/>
          <cell r="J61"/>
          <cell r="K61"/>
          <cell r="L61"/>
          <cell r="M61"/>
        </row>
        <row r="62">
          <cell r="A62" t="str">
            <v>TAU</v>
          </cell>
          <cell r="B62" t="str">
            <v>CAPATAZ</v>
          </cell>
          <cell r="C62" t="str">
            <v>C1</v>
          </cell>
          <cell r="D62">
            <v>17</v>
          </cell>
          <cell r="E62">
            <v>840.49</v>
          </cell>
          <cell r="F62">
            <v>11538.740000000002</v>
          </cell>
          <cell r="G62">
            <v>434.64916666666664</v>
          </cell>
          <cell r="H62">
            <v>6085.0883333333331</v>
          </cell>
          <cell r="I62">
            <v>1531.42</v>
          </cell>
          <cell r="J62">
            <v>21439.88</v>
          </cell>
          <cell r="K62">
            <v>726.43</v>
          </cell>
          <cell r="L62">
            <v>2806.5591666666669</v>
          </cell>
          <cell r="M62">
            <v>39063.708333333336</v>
          </cell>
        </row>
        <row r="63">
          <cell r="A63" t="str">
            <v>MAE</v>
          </cell>
          <cell r="B63" t="str">
            <v>AYUDANTE</v>
          </cell>
          <cell r="C63" t="str">
            <v>E</v>
          </cell>
          <cell r="D63">
            <v>14</v>
          </cell>
          <cell r="E63">
            <v>640.24</v>
          </cell>
          <cell r="F63">
            <v>8963.36</v>
          </cell>
          <cell r="G63">
            <v>356.08083333333337</v>
          </cell>
          <cell r="H63">
            <v>4985.1316666666671</v>
          </cell>
          <cell r="I63">
            <v>1449.47</v>
          </cell>
          <cell r="J63">
            <v>20292.580000000002</v>
          </cell>
          <cell r="K63">
            <v>640.24</v>
          </cell>
          <cell r="L63">
            <v>2445.7908333333335</v>
          </cell>
          <cell r="M63">
            <v>34241.07166666667</v>
          </cell>
        </row>
        <row r="64">
          <cell r="A64" t="str">
            <v>AY</v>
          </cell>
          <cell r="B64" t="str">
            <v>MAESTRO</v>
          </cell>
          <cell r="C64" t="str">
            <v>E</v>
          </cell>
          <cell r="D64">
            <v>14</v>
          </cell>
          <cell r="E64">
            <v>640.24</v>
          </cell>
          <cell r="F64">
            <v>8963.36</v>
          </cell>
          <cell r="G64">
            <v>356.08083333333337</v>
          </cell>
          <cell r="H64">
            <v>4985.1316666666671</v>
          </cell>
          <cell r="I64">
            <v>1449.47</v>
          </cell>
          <cell r="J64">
            <v>20292.580000000002</v>
          </cell>
          <cell r="K64">
            <v>640.24</v>
          </cell>
          <cell r="L64">
            <v>2445.7908333333335</v>
          </cell>
          <cell r="M64">
            <v>34241.07166666667</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2"/>
  <sheetViews>
    <sheetView tabSelected="1" view="pageBreakPreview" zoomScaleNormal="40" zoomScaleSheetLayoutView="100" zoomScalePageLayoutView="50" workbookViewId="0">
      <selection sqref="A1:S2"/>
    </sheetView>
  </sheetViews>
  <sheetFormatPr baseColWidth="10" defaultColWidth="13" defaultRowHeight="12.75"/>
  <cols>
    <col min="1" max="1" width="9.28515625" style="68" customWidth="1"/>
    <col min="2" max="2" width="64" style="68" customWidth="1"/>
    <col min="3" max="3" width="17.140625" style="68" bestFit="1" customWidth="1"/>
    <col min="4" max="4" width="14.42578125" style="68" customWidth="1"/>
    <col min="5" max="5" width="9" style="71" customWidth="1"/>
    <col min="6" max="6" width="8.7109375" style="68" customWidth="1"/>
    <col min="7" max="7" width="8.42578125" style="71" customWidth="1"/>
    <col min="8" max="8" width="17.140625" style="71" customWidth="1"/>
    <col min="9" max="9" width="16.85546875" style="71" customWidth="1"/>
    <col min="10" max="10" width="15" style="68" customWidth="1"/>
    <col min="11" max="11" width="12.5703125" style="68" customWidth="1"/>
    <col min="12" max="12" width="13.140625" style="68" customWidth="1"/>
    <col min="13" max="13" width="20.7109375" style="76" customWidth="1"/>
    <col min="14" max="14" width="24.7109375" style="73" customWidth="1"/>
    <col min="15" max="15" width="24.140625" style="73" customWidth="1"/>
    <col min="16" max="16" width="31.42578125" style="73" customWidth="1"/>
    <col min="17" max="17" width="13.42578125" style="68" customWidth="1"/>
    <col min="18" max="18" width="15.7109375" style="68" customWidth="1"/>
    <col min="19" max="19" width="14.28515625" style="68" customWidth="1"/>
    <col min="20" max="16384" width="13" style="68"/>
  </cols>
  <sheetData>
    <row r="1" spans="1:20" s="1" customFormat="1" ht="39" customHeight="1">
      <c r="A1" s="77" t="s">
        <v>0</v>
      </c>
      <c r="B1" s="78"/>
      <c r="C1" s="78"/>
      <c r="D1" s="78"/>
      <c r="E1" s="78"/>
      <c r="F1" s="78"/>
      <c r="G1" s="78"/>
      <c r="H1" s="78"/>
      <c r="I1" s="78"/>
      <c r="J1" s="78"/>
      <c r="K1" s="78"/>
      <c r="L1" s="78"/>
      <c r="M1" s="78"/>
      <c r="N1" s="78"/>
      <c r="O1" s="78"/>
      <c r="P1" s="78"/>
      <c r="Q1" s="78"/>
      <c r="R1" s="78"/>
      <c r="S1" s="78"/>
    </row>
    <row r="2" spans="1:20" s="1" customFormat="1" ht="30" customHeight="1" thickBot="1">
      <c r="A2" s="79"/>
      <c r="B2" s="80"/>
      <c r="C2" s="80"/>
      <c r="D2" s="80"/>
      <c r="E2" s="80"/>
      <c r="F2" s="80"/>
      <c r="G2" s="80"/>
      <c r="H2" s="80"/>
      <c r="I2" s="80"/>
      <c r="J2" s="80"/>
      <c r="K2" s="80"/>
      <c r="L2" s="80"/>
      <c r="M2" s="80"/>
      <c r="N2" s="80"/>
      <c r="O2" s="80"/>
      <c r="P2" s="80"/>
      <c r="Q2" s="80"/>
      <c r="R2" s="80"/>
      <c r="S2" s="80"/>
    </row>
    <row r="3" spans="1:20" s="7" customFormat="1" ht="47.25" customHeight="1" thickBot="1">
      <c r="A3" s="2" t="s">
        <v>1</v>
      </c>
      <c r="B3" s="3" t="s">
        <v>2</v>
      </c>
      <c r="C3" s="3" t="s">
        <v>3</v>
      </c>
      <c r="D3" s="3" t="s">
        <v>4</v>
      </c>
      <c r="E3" s="3" t="s">
        <v>5</v>
      </c>
      <c r="F3" s="3" t="s">
        <v>6</v>
      </c>
      <c r="G3" s="3" t="s">
        <v>7</v>
      </c>
      <c r="H3" s="3" t="s">
        <v>8</v>
      </c>
      <c r="I3" s="3" t="s">
        <v>9</v>
      </c>
      <c r="J3" s="3" t="s">
        <v>10</v>
      </c>
      <c r="K3" s="3" t="s">
        <v>11</v>
      </c>
      <c r="L3" s="3" t="s">
        <v>12</v>
      </c>
      <c r="M3" s="4" t="s">
        <v>13</v>
      </c>
      <c r="N3" s="4" t="s">
        <v>14</v>
      </c>
      <c r="O3" s="4" t="s">
        <v>15</v>
      </c>
      <c r="P3" s="4" t="s">
        <v>16</v>
      </c>
      <c r="Q3" s="5" t="s">
        <v>17</v>
      </c>
      <c r="R3" s="5" t="s">
        <v>18</v>
      </c>
      <c r="S3" s="6" t="s">
        <v>19</v>
      </c>
    </row>
    <row r="4" spans="1:20" s="16" customFormat="1" ht="38.25" customHeight="1">
      <c r="A4" s="8">
        <v>1</v>
      </c>
      <c r="B4" s="9" t="s">
        <v>20</v>
      </c>
      <c r="C4" s="10" t="s">
        <v>21</v>
      </c>
      <c r="D4" s="10">
        <v>1</v>
      </c>
      <c r="E4" s="10" t="s">
        <v>22</v>
      </c>
      <c r="F4" s="10">
        <v>13</v>
      </c>
      <c r="G4" s="10" t="s">
        <v>23</v>
      </c>
      <c r="H4" s="10" t="s">
        <v>24</v>
      </c>
      <c r="I4" s="10"/>
      <c r="J4" s="11" t="s">
        <v>25</v>
      </c>
      <c r="K4" s="10" t="s">
        <v>26</v>
      </c>
      <c r="L4" s="10" t="s">
        <v>27</v>
      </c>
      <c r="M4" s="12"/>
      <c r="N4" s="13"/>
      <c r="O4" s="12"/>
      <c r="P4" s="12"/>
      <c r="Q4" s="14">
        <f>VLOOKUP($F4,'[1]Tablas salariales'!$V$5:$Y$25,4,FALSE)</f>
        <v>4617.7133333333331</v>
      </c>
      <c r="R4" s="14">
        <f>VLOOKUP($C4,'[1]Tablas salariales'!$A$3:$M$64,10,FALSE)</f>
        <v>19301.940000000002</v>
      </c>
      <c r="S4" s="15">
        <f>VLOOKUP($C4,'[1]Tablas salariales'!$A$3:$M$64,13,FALSE)</f>
        <v>32883.013333333336</v>
      </c>
    </row>
    <row r="5" spans="1:20" s="16" customFormat="1" ht="38.25" customHeight="1">
      <c r="A5" s="17">
        <v>2</v>
      </c>
      <c r="B5" s="18" t="s">
        <v>28</v>
      </c>
      <c r="C5" s="19" t="s">
        <v>29</v>
      </c>
      <c r="D5" s="19">
        <v>1</v>
      </c>
      <c r="E5" s="19" t="s">
        <v>22</v>
      </c>
      <c r="F5" s="19">
        <v>14</v>
      </c>
      <c r="G5" s="19" t="s">
        <v>30</v>
      </c>
      <c r="H5" s="19" t="s">
        <v>31</v>
      </c>
      <c r="I5" s="19" t="s">
        <v>32</v>
      </c>
      <c r="J5" s="20" t="s">
        <v>25</v>
      </c>
      <c r="K5" s="19" t="s">
        <v>26</v>
      </c>
      <c r="L5" s="19" t="s">
        <v>27</v>
      </c>
      <c r="M5" s="21"/>
      <c r="N5" s="22"/>
      <c r="O5" s="21"/>
      <c r="P5" s="21"/>
      <c r="Q5" s="23">
        <f>VLOOKUP($F5,'[1]Tablas salariales'!$V$5:$Y$25,4,FALSE)</f>
        <v>4985.1316666666671</v>
      </c>
      <c r="R5" s="23">
        <f>VLOOKUP($C5,'[1]Tablas salariales'!$A$3:$M$64,10,FALSE)</f>
        <v>20292.580000000002</v>
      </c>
      <c r="S5" s="24">
        <f>VLOOKUP($C5,'[1]Tablas salariales'!$A$3:$M$64,13,FALSE)</f>
        <v>34241.07166666667</v>
      </c>
    </row>
    <row r="6" spans="1:20" s="16" customFormat="1" ht="38.25" customHeight="1">
      <c r="A6" s="17">
        <v>3</v>
      </c>
      <c r="B6" s="18" t="s">
        <v>33</v>
      </c>
      <c r="C6" s="19" t="s">
        <v>34</v>
      </c>
      <c r="D6" s="19">
        <v>1</v>
      </c>
      <c r="E6" s="19" t="s">
        <v>22</v>
      </c>
      <c r="F6" s="19">
        <v>14</v>
      </c>
      <c r="G6" s="19" t="s">
        <v>23</v>
      </c>
      <c r="H6" s="19" t="s">
        <v>24</v>
      </c>
      <c r="I6" s="19"/>
      <c r="J6" s="20" t="s">
        <v>35</v>
      </c>
      <c r="K6" s="19" t="s">
        <v>26</v>
      </c>
      <c r="L6" s="19" t="s">
        <v>27</v>
      </c>
      <c r="M6" s="21"/>
      <c r="N6" s="22"/>
      <c r="O6" s="21"/>
      <c r="P6" s="21"/>
      <c r="Q6" s="23">
        <f>VLOOKUP($F6,'[1]Tablas salariales'!$V$5:$Y$25,4,FALSE)</f>
        <v>4985.1316666666671</v>
      </c>
      <c r="R6" s="23">
        <f>VLOOKUP($C6,'[1]Tablas salariales'!$A$3:$M$64,10,FALSE)</f>
        <v>21826</v>
      </c>
      <c r="S6" s="24">
        <f>VLOOKUP($C6,'[1]Tablas salariales'!$A$3:$M$64,13,FALSE)</f>
        <v>35774.491666666669</v>
      </c>
    </row>
    <row r="7" spans="1:20" s="16" customFormat="1" ht="78" customHeight="1">
      <c r="A7" s="17">
        <v>4</v>
      </c>
      <c r="B7" s="18" t="s">
        <v>36</v>
      </c>
      <c r="C7" s="19" t="s">
        <v>37</v>
      </c>
      <c r="D7" s="19">
        <v>64</v>
      </c>
      <c r="E7" s="25" t="s">
        <v>38</v>
      </c>
      <c r="F7" s="19">
        <v>15</v>
      </c>
      <c r="G7" s="19" t="s">
        <v>23</v>
      </c>
      <c r="H7" s="19" t="s">
        <v>39</v>
      </c>
      <c r="I7" s="19"/>
      <c r="J7" s="20" t="s">
        <v>25</v>
      </c>
      <c r="K7" s="19" t="s">
        <v>26</v>
      </c>
      <c r="L7" s="19" t="s">
        <v>27</v>
      </c>
      <c r="M7" s="21"/>
      <c r="N7" s="22"/>
      <c r="O7" s="26"/>
      <c r="P7" s="26" t="s">
        <v>40</v>
      </c>
      <c r="Q7" s="23">
        <f>VLOOKUP($F7,'[1]Tablas salariales'!$V$5:$Y$25,4,FALSE)</f>
        <v>5351.3950000000004</v>
      </c>
      <c r="R7" s="23">
        <f>VLOOKUP($C7,'[1]Tablas salariales'!$A$3:$M$64,10,FALSE)</f>
        <v>20439.440000000002</v>
      </c>
      <c r="S7" s="24">
        <f>VLOOKUP($C7,'[1]Tablas salariales'!$A$3:$M$64,13,FALSE)</f>
        <v>35571.355000000003</v>
      </c>
    </row>
    <row r="8" spans="1:20" s="16" customFormat="1" ht="42" customHeight="1">
      <c r="A8" s="17">
        <v>6</v>
      </c>
      <c r="B8" s="18" t="s">
        <v>41</v>
      </c>
      <c r="C8" s="19" t="s">
        <v>42</v>
      </c>
      <c r="D8" s="19">
        <v>13</v>
      </c>
      <c r="E8" s="19" t="s">
        <v>43</v>
      </c>
      <c r="F8" s="19">
        <v>17</v>
      </c>
      <c r="G8" s="19" t="s">
        <v>23</v>
      </c>
      <c r="H8" s="19" t="s">
        <v>44</v>
      </c>
      <c r="I8" s="19"/>
      <c r="J8" s="20" t="s">
        <v>25</v>
      </c>
      <c r="K8" s="19" t="s">
        <v>26</v>
      </c>
      <c r="L8" s="19" t="s">
        <v>27</v>
      </c>
      <c r="M8" s="21"/>
      <c r="N8" s="22"/>
      <c r="O8" s="21"/>
      <c r="P8" s="21"/>
      <c r="Q8" s="23">
        <f>VLOOKUP($F8,'[1]Tablas salariales'!$V$5:$Y$25,4,FALSE)</f>
        <v>6085.0883333333331</v>
      </c>
      <c r="R8" s="23">
        <f>VLOOKUP($C8,'[1]Tablas salariales'!$A$3:$M$64,10,FALSE)</f>
        <v>21439.88</v>
      </c>
      <c r="S8" s="24">
        <f>VLOOKUP($C8,'[1]Tablas salariales'!$A$3:$M$64,13,FALSE)</f>
        <v>39063.708333333336</v>
      </c>
    </row>
    <row r="9" spans="1:20" s="16" customFormat="1" ht="42" customHeight="1">
      <c r="A9" s="17">
        <v>8</v>
      </c>
      <c r="B9" s="18" t="s">
        <v>45</v>
      </c>
      <c r="C9" s="19" t="s">
        <v>46</v>
      </c>
      <c r="D9" s="19">
        <v>1</v>
      </c>
      <c r="E9" s="19" t="s">
        <v>43</v>
      </c>
      <c r="F9" s="19">
        <v>17</v>
      </c>
      <c r="G9" s="19" t="s">
        <v>30</v>
      </c>
      <c r="H9" s="19" t="s">
        <v>47</v>
      </c>
      <c r="I9" s="19" t="s">
        <v>48</v>
      </c>
      <c r="J9" s="20" t="s">
        <v>25</v>
      </c>
      <c r="K9" s="19" t="s">
        <v>26</v>
      </c>
      <c r="L9" s="19" t="s">
        <v>27</v>
      </c>
      <c r="M9" s="21" t="s">
        <v>49</v>
      </c>
      <c r="N9" s="22"/>
      <c r="O9" s="21"/>
      <c r="P9" s="21"/>
      <c r="Q9" s="23">
        <f>VLOOKUP($F9,'[1]Tablas salariales'!$V$5:$Y$25,4,FALSE)</f>
        <v>6085.0883333333331</v>
      </c>
      <c r="R9" s="23">
        <f>VLOOKUP($C9,'[1]Tablas salariales'!$A$3:$M$64,10,FALSE)</f>
        <v>21439.88</v>
      </c>
      <c r="S9" s="24">
        <f>VLOOKUP($C9,'[1]Tablas salariales'!$A$3:$M$64,13,FALSE)</f>
        <v>39063.708333333336</v>
      </c>
    </row>
    <row r="10" spans="1:20" s="16" customFormat="1" ht="63" customHeight="1">
      <c r="A10" s="17">
        <v>9</v>
      </c>
      <c r="B10" s="18" t="s">
        <v>50</v>
      </c>
      <c r="C10" s="19" t="s">
        <v>46</v>
      </c>
      <c r="D10" s="19">
        <v>1</v>
      </c>
      <c r="E10" s="19" t="s">
        <v>43</v>
      </c>
      <c r="F10" s="19">
        <v>17</v>
      </c>
      <c r="G10" s="19" t="s">
        <v>30</v>
      </c>
      <c r="H10" s="19" t="s">
        <v>47</v>
      </c>
      <c r="I10" s="19" t="s">
        <v>48</v>
      </c>
      <c r="J10" s="20" t="s">
        <v>25</v>
      </c>
      <c r="K10" s="19" t="s">
        <v>26</v>
      </c>
      <c r="L10" s="19" t="s">
        <v>27</v>
      </c>
      <c r="M10" s="21" t="s">
        <v>51</v>
      </c>
      <c r="N10" s="22"/>
      <c r="O10" s="21"/>
      <c r="P10" s="21"/>
      <c r="Q10" s="23">
        <f>VLOOKUP($F10,'[1]Tablas salariales'!$V$5:$Y$25,4,FALSE)</f>
        <v>6085.0883333333331</v>
      </c>
      <c r="R10" s="23">
        <f>VLOOKUP($C10,'[1]Tablas salariales'!$A$3:$M$64,10,FALSE)</f>
        <v>21439.88</v>
      </c>
      <c r="S10" s="24">
        <f>VLOOKUP($C10,'[1]Tablas salariales'!$A$3:$M$64,13,FALSE)</f>
        <v>39063.708333333336</v>
      </c>
    </row>
    <row r="11" spans="1:20" s="16" customFormat="1" ht="42" customHeight="1">
      <c r="A11" s="17">
        <v>10</v>
      </c>
      <c r="B11" s="18" t="s">
        <v>52</v>
      </c>
      <c r="C11" s="19" t="s">
        <v>53</v>
      </c>
      <c r="D11" s="19">
        <v>1</v>
      </c>
      <c r="E11" s="19" t="s">
        <v>43</v>
      </c>
      <c r="F11" s="19">
        <v>17</v>
      </c>
      <c r="G11" s="19" t="s">
        <v>30</v>
      </c>
      <c r="H11" s="19" t="s">
        <v>47</v>
      </c>
      <c r="I11" s="19" t="s">
        <v>48</v>
      </c>
      <c r="J11" s="20" t="s">
        <v>25</v>
      </c>
      <c r="K11" s="19" t="s">
        <v>26</v>
      </c>
      <c r="L11" s="19" t="s">
        <v>27</v>
      </c>
      <c r="M11" s="21" t="s">
        <v>54</v>
      </c>
      <c r="N11" s="22"/>
      <c r="O11" s="21"/>
      <c r="P11" s="21"/>
      <c r="Q11" s="23">
        <f>VLOOKUP($F11,'[1]Tablas salariales'!$V$5:$Y$25,4,FALSE)</f>
        <v>6085.0883333333331</v>
      </c>
      <c r="R11" s="23">
        <f>VLOOKUP($C11,'[1]Tablas salariales'!$A$3:$M$64,10,FALSE)</f>
        <v>21439.88</v>
      </c>
      <c r="S11" s="24">
        <f>VLOOKUP($C11,'[1]Tablas salariales'!$A$3:$M$64,13,FALSE)</f>
        <v>39063.708333333336</v>
      </c>
    </row>
    <row r="12" spans="1:20" s="27" customFormat="1" ht="160.15" customHeight="1">
      <c r="A12" s="17">
        <v>11</v>
      </c>
      <c r="B12" s="18" t="s">
        <v>55</v>
      </c>
      <c r="C12" s="19" t="s">
        <v>56</v>
      </c>
      <c r="D12" s="19">
        <v>159</v>
      </c>
      <c r="E12" s="25" t="s">
        <v>57</v>
      </c>
      <c r="F12" s="25">
        <v>16</v>
      </c>
      <c r="G12" s="19" t="s">
        <v>30</v>
      </c>
      <c r="H12" s="19" t="s">
        <v>31</v>
      </c>
      <c r="I12" s="19" t="s">
        <v>58</v>
      </c>
      <c r="J12" s="20" t="s">
        <v>25</v>
      </c>
      <c r="K12" s="19" t="s">
        <v>26</v>
      </c>
      <c r="L12" s="19" t="s">
        <v>27</v>
      </c>
      <c r="M12" s="21" t="s">
        <v>59</v>
      </c>
      <c r="N12" s="22" t="s">
        <v>60</v>
      </c>
      <c r="O12" s="21"/>
      <c r="P12" s="21" t="s">
        <v>61</v>
      </c>
      <c r="Q12" s="23">
        <f>VLOOKUP($F12,'[1]Tablas salariales'!$V$5:$Y$25,4,FALSE)</f>
        <v>5718.9650000000001</v>
      </c>
      <c r="R12" s="23" t="s">
        <v>62</v>
      </c>
      <c r="S12" s="24" t="s">
        <v>63</v>
      </c>
    </row>
    <row r="13" spans="1:20" s="27" customFormat="1" ht="53.25" customHeight="1">
      <c r="A13" s="17">
        <v>12</v>
      </c>
      <c r="B13" s="18" t="s">
        <v>64</v>
      </c>
      <c r="C13" s="19" t="s">
        <v>65</v>
      </c>
      <c r="D13" s="19">
        <v>21</v>
      </c>
      <c r="E13" s="19" t="s">
        <v>57</v>
      </c>
      <c r="F13" s="25">
        <v>18</v>
      </c>
      <c r="G13" s="19" t="s">
        <v>23</v>
      </c>
      <c r="H13" s="19" t="s">
        <v>66</v>
      </c>
      <c r="I13" s="19"/>
      <c r="J13" s="20" t="s">
        <v>35</v>
      </c>
      <c r="K13" s="19" t="s">
        <v>26</v>
      </c>
      <c r="L13" s="19" t="s">
        <v>27</v>
      </c>
      <c r="M13" s="21"/>
      <c r="N13" s="28"/>
      <c r="O13" s="21"/>
      <c r="P13" s="21"/>
      <c r="Q13" s="23">
        <f>VLOOKUP($F13,'[1]Tablas salariales'!$V$5:$Y$25,4,FALSE)</f>
        <v>6452.2266666666656</v>
      </c>
      <c r="R13" s="23">
        <f>VLOOKUP($C13,'[1]Tablas salariales'!$A$3:$M$64,10,FALSE)</f>
        <v>25833.08</v>
      </c>
      <c r="S13" s="24">
        <f>VLOOKUP($C13,'[1]Tablas salariales'!$A$3:$M$64,13,FALSE)</f>
        <v>43824.046666666669</v>
      </c>
    </row>
    <row r="14" spans="1:20" s="27" customFormat="1" ht="53.25" customHeight="1">
      <c r="A14" s="17">
        <v>14</v>
      </c>
      <c r="B14" s="18" t="s">
        <v>67</v>
      </c>
      <c r="C14" s="19" t="s">
        <v>68</v>
      </c>
      <c r="D14" s="19">
        <v>1</v>
      </c>
      <c r="E14" s="19" t="s">
        <v>43</v>
      </c>
      <c r="F14" s="25">
        <v>18</v>
      </c>
      <c r="G14" s="19" t="s">
        <v>30</v>
      </c>
      <c r="H14" s="19" t="s">
        <v>47</v>
      </c>
      <c r="I14" s="19" t="s">
        <v>48</v>
      </c>
      <c r="J14" s="20" t="s">
        <v>35</v>
      </c>
      <c r="K14" s="19" t="s">
        <v>26</v>
      </c>
      <c r="L14" s="19" t="s">
        <v>27</v>
      </c>
      <c r="M14" s="21"/>
      <c r="N14" s="28"/>
      <c r="O14" s="21"/>
      <c r="P14" s="21" t="s">
        <v>69</v>
      </c>
      <c r="Q14" s="23">
        <f>VLOOKUP($F14,'[1]Tablas salariales'!$V$5:$Y$25,4,FALSE)</f>
        <v>6452.2266666666656</v>
      </c>
      <c r="R14" s="23">
        <f>VLOOKUP($C14,'[1]Tablas salariales'!$A$3:$M$64,10,FALSE)</f>
        <v>29271.200000000004</v>
      </c>
      <c r="S14" s="24">
        <f>VLOOKUP($C14,'[1]Tablas salariales'!$A$3:$M$64,13,FALSE)</f>
        <v>47262.166666666672</v>
      </c>
    </row>
    <row r="15" spans="1:20" s="16" customFormat="1" ht="154.9" customHeight="1">
      <c r="A15" s="17">
        <v>15</v>
      </c>
      <c r="B15" s="18" t="s">
        <v>70</v>
      </c>
      <c r="C15" s="19" t="s">
        <v>71</v>
      </c>
      <c r="D15" s="19">
        <v>19</v>
      </c>
      <c r="E15" s="25" t="s">
        <v>57</v>
      </c>
      <c r="F15" s="19">
        <v>18</v>
      </c>
      <c r="G15" s="19" t="s">
        <v>30</v>
      </c>
      <c r="H15" s="19" t="s">
        <v>31</v>
      </c>
      <c r="I15" s="19" t="s">
        <v>58</v>
      </c>
      <c r="J15" s="20" t="s">
        <v>25</v>
      </c>
      <c r="K15" s="19" t="s">
        <v>26</v>
      </c>
      <c r="L15" s="19" t="s">
        <v>27</v>
      </c>
      <c r="M15" s="21" t="s">
        <v>59</v>
      </c>
      <c r="N15" s="22" t="s">
        <v>72</v>
      </c>
      <c r="O15" s="21"/>
      <c r="P15" s="21" t="s">
        <v>61</v>
      </c>
      <c r="Q15" s="23">
        <f>VLOOKUP($F15,'[1]Tablas salariales'!$V$5:$Y$25,4,FALSE)</f>
        <v>6452.2266666666656</v>
      </c>
      <c r="R15" s="23" t="s">
        <v>73</v>
      </c>
      <c r="S15" s="24" t="s">
        <v>63</v>
      </c>
      <c r="T15" s="29"/>
    </row>
    <row r="16" spans="1:20" s="16" customFormat="1" ht="39.75" customHeight="1">
      <c r="A16" s="17">
        <v>18</v>
      </c>
      <c r="B16" s="18" t="s">
        <v>74</v>
      </c>
      <c r="C16" s="19" t="s">
        <v>75</v>
      </c>
      <c r="D16" s="19">
        <v>3</v>
      </c>
      <c r="E16" s="19" t="s">
        <v>76</v>
      </c>
      <c r="F16" s="19">
        <v>21</v>
      </c>
      <c r="G16" s="19" t="s">
        <v>30</v>
      </c>
      <c r="H16" s="19" t="s">
        <v>47</v>
      </c>
      <c r="I16" s="19" t="s">
        <v>77</v>
      </c>
      <c r="J16" s="20" t="s">
        <v>25</v>
      </c>
      <c r="K16" s="19" t="s">
        <v>26</v>
      </c>
      <c r="L16" s="19" t="s">
        <v>27</v>
      </c>
      <c r="M16" s="21" t="s">
        <v>78</v>
      </c>
      <c r="N16" s="22"/>
      <c r="O16" s="21"/>
      <c r="P16" s="21"/>
      <c r="Q16" s="23">
        <f>VLOOKUP($F16,'[1]Tablas salariales'!$V$5:$Y$25,4,FALSE)</f>
        <v>7735.8866666666672</v>
      </c>
      <c r="R16" s="23">
        <f>VLOOKUP($C16,'[1]Tablas salariales'!$A$3:$M$64,10,FALSE)</f>
        <v>24707.62</v>
      </c>
      <c r="S16" s="24">
        <f>VLOOKUP($C16,'[1]Tablas salariales'!$A$3:$M$64,13,FALSE)</f>
        <v>47509.226666666669</v>
      </c>
      <c r="T16" s="29"/>
    </row>
    <row r="17" spans="1:20" s="16" customFormat="1" ht="39.75" customHeight="1">
      <c r="A17" s="17">
        <v>19</v>
      </c>
      <c r="B17" s="18" t="s">
        <v>79</v>
      </c>
      <c r="C17" s="19" t="s">
        <v>75</v>
      </c>
      <c r="D17" s="19">
        <v>11</v>
      </c>
      <c r="E17" s="19" t="s">
        <v>76</v>
      </c>
      <c r="F17" s="19">
        <v>21</v>
      </c>
      <c r="G17" s="19" t="s">
        <v>23</v>
      </c>
      <c r="H17" s="19" t="s">
        <v>80</v>
      </c>
      <c r="I17" s="19" t="s">
        <v>77</v>
      </c>
      <c r="J17" s="20" t="s">
        <v>25</v>
      </c>
      <c r="K17" s="19" t="s">
        <v>26</v>
      </c>
      <c r="L17" s="19" t="s">
        <v>27</v>
      </c>
      <c r="M17" s="21"/>
      <c r="N17" s="22"/>
      <c r="O17" s="22" t="s">
        <v>81</v>
      </c>
      <c r="P17" s="21"/>
      <c r="Q17" s="23">
        <f>VLOOKUP($F17,'[1]Tablas salariales'!$V$5:$Y$25,4,FALSE)</f>
        <v>7735.8866666666672</v>
      </c>
      <c r="R17" s="23">
        <f>VLOOKUP($C17,'[1]Tablas salariales'!$A$3:$M$64,10,FALSE)</f>
        <v>24707.62</v>
      </c>
      <c r="S17" s="24">
        <f>VLOOKUP($C17,'[1]Tablas salariales'!$A$3:$M$64,13,FALSE)</f>
        <v>47509.226666666669</v>
      </c>
      <c r="T17" s="29"/>
    </row>
    <row r="18" spans="1:20" s="16" customFormat="1" ht="39.75" customHeight="1">
      <c r="A18" s="17">
        <v>20</v>
      </c>
      <c r="B18" s="18" t="s">
        <v>82</v>
      </c>
      <c r="C18" s="19" t="s">
        <v>75</v>
      </c>
      <c r="D18" s="19">
        <v>7</v>
      </c>
      <c r="E18" s="19" t="s">
        <v>76</v>
      </c>
      <c r="F18" s="19">
        <v>21</v>
      </c>
      <c r="G18" s="19" t="s">
        <v>30</v>
      </c>
      <c r="H18" s="19" t="s">
        <v>47</v>
      </c>
      <c r="I18" s="19" t="s">
        <v>77</v>
      </c>
      <c r="J18" s="20" t="s">
        <v>25</v>
      </c>
      <c r="K18" s="19" t="s">
        <v>26</v>
      </c>
      <c r="L18" s="19" t="s">
        <v>27</v>
      </c>
      <c r="M18" s="21" t="s">
        <v>83</v>
      </c>
      <c r="N18" s="22"/>
      <c r="O18" s="21"/>
      <c r="P18" s="21"/>
      <c r="Q18" s="23">
        <f>VLOOKUP($F18,'[1]Tablas salariales'!$V$5:$Y$25,4,FALSE)</f>
        <v>7735.8866666666672</v>
      </c>
      <c r="R18" s="23">
        <f>VLOOKUP($C18,'[1]Tablas salariales'!$A$3:$M$64,10,FALSE)</f>
        <v>24707.62</v>
      </c>
      <c r="S18" s="24">
        <f>VLOOKUP($C18,'[1]Tablas salariales'!$A$3:$M$64,13,FALSE)</f>
        <v>47509.226666666669</v>
      </c>
      <c r="T18" s="30"/>
    </row>
    <row r="19" spans="1:20" s="16" customFormat="1" ht="39.75" customHeight="1">
      <c r="A19" s="17">
        <v>21</v>
      </c>
      <c r="B19" s="18" t="s">
        <v>84</v>
      </c>
      <c r="C19" s="19" t="s">
        <v>85</v>
      </c>
      <c r="D19" s="19">
        <v>1</v>
      </c>
      <c r="E19" s="19" t="s">
        <v>76</v>
      </c>
      <c r="F19" s="19">
        <v>22</v>
      </c>
      <c r="G19" s="19" t="s">
        <v>86</v>
      </c>
      <c r="H19" s="19" t="s">
        <v>80</v>
      </c>
      <c r="I19" s="19" t="s">
        <v>77</v>
      </c>
      <c r="J19" s="20" t="s">
        <v>35</v>
      </c>
      <c r="K19" s="19" t="s">
        <v>26</v>
      </c>
      <c r="L19" s="19" t="s">
        <v>27</v>
      </c>
      <c r="M19" s="21" t="s">
        <v>87</v>
      </c>
      <c r="N19" s="22"/>
      <c r="O19" s="21"/>
      <c r="P19" s="21"/>
      <c r="Q19" s="23">
        <f>VLOOKUP($F19,'[1]Tablas salariales'!$V$5:$Y$25,4,FALSE)</f>
        <v>8332.1583333333328</v>
      </c>
      <c r="R19" s="23">
        <f>VLOOKUP($C19,'[1]Tablas salariales'!$A$3:$M$64,10,FALSE)</f>
        <v>26606.58</v>
      </c>
      <c r="S19" s="24">
        <f>VLOOKUP($C19,'[1]Tablas salariales'!$A$3:$M$64,13,FALSE)</f>
        <v>50004.458333333336</v>
      </c>
    </row>
    <row r="20" spans="1:20" s="16" customFormat="1" ht="217.15" customHeight="1" thickBot="1">
      <c r="A20" s="17">
        <v>23</v>
      </c>
      <c r="B20" s="18" t="s">
        <v>88</v>
      </c>
      <c r="C20" s="19" t="s">
        <v>75</v>
      </c>
      <c r="D20" s="19">
        <v>3</v>
      </c>
      <c r="E20" s="19" t="s">
        <v>76</v>
      </c>
      <c r="F20" s="19">
        <v>21</v>
      </c>
      <c r="G20" s="19" t="s">
        <v>30</v>
      </c>
      <c r="H20" s="19" t="s">
        <v>47</v>
      </c>
      <c r="I20" s="19" t="s">
        <v>77</v>
      </c>
      <c r="J20" s="20" t="s">
        <v>25</v>
      </c>
      <c r="K20" s="19" t="s">
        <v>26</v>
      </c>
      <c r="L20" s="19" t="s">
        <v>27</v>
      </c>
      <c r="M20" s="21" t="s">
        <v>89</v>
      </c>
      <c r="N20" s="22"/>
      <c r="O20" s="21"/>
      <c r="P20" s="21" t="s">
        <v>90</v>
      </c>
      <c r="Q20" s="23">
        <f>VLOOKUP($F20,'[1]Tablas salariales'!$V$5:$Y$25,4,FALSE)</f>
        <v>7735.8866666666672</v>
      </c>
      <c r="R20" s="23">
        <f>VLOOKUP($C20,'[1]Tablas salariales'!$A$3:$M$64,10,FALSE)</f>
        <v>24707.62</v>
      </c>
      <c r="S20" s="24">
        <f>VLOOKUP($C20,'[1]Tablas salariales'!$A$3:$M$64,13,FALSE)</f>
        <v>47509.226666666669</v>
      </c>
    </row>
    <row r="21" spans="1:20" s="1" customFormat="1" ht="39" customHeight="1">
      <c r="A21" s="77" t="s">
        <v>0</v>
      </c>
      <c r="B21" s="78"/>
      <c r="C21" s="78"/>
      <c r="D21" s="78"/>
      <c r="E21" s="78"/>
      <c r="F21" s="78"/>
      <c r="G21" s="78"/>
      <c r="H21" s="78"/>
      <c r="I21" s="78"/>
      <c r="J21" s="78"/>
      <c r="K21" s="78"/>
      <c r="L21" s="78"/>
      <c r="M21" s="78"/>
      <c r="N21" s="78"/>
      <c r="O21" s="78"/>
      <c r="P21" s="78"/>
      <c r="Q21" s="78"/>
      <c r="R21" s="78"/>
      <c r="S21" s="78"/>
    </row>
    <row r="22" spans="1:20" s="1" customFormat="1" ht="30" customHeight="1" thickBot="1">
      <c r="A22" s="79"/>
      <c r="B22" s="80"/>
      <c r="C22" s="80"/>
      <c r="D22" s="80"/>
      <c r="E22" s="80"/>
      <c r="F22" s="80"/>
      <c r="G22" s="80"/>
      <c r="H22" s="80"/>
      <c r="I22" s="80"/>
      <c r="J22" s="80"/>
      <c r="K22" s="80"/>
      <c r="L22" s="80"/>
      <c r="M22" s="80"/>
      <c r="N22" s="80"/>
      <c r="O22" s="80"/>
      <c r="P22" s="80"/>
      <c r="Q22" s="80"/>
      <c r="R22" s="80"/>
      <c r="S22" s="80"/>
    </row>
    <row r="23" spans="1:20" s="7" customFormat="1" ht="47.25" customHeight="1" thickBot="1">
      <c r="A23" s="2" t="s">
        <v>1</v>
      </c>
      <c r="B23" s="3" t="s">
        <v>2</v>
      </c>
      <c r="C23" s="3" t="s">
        <v>3</v>
      </c>
      <c r="D23" s="3" t="s">
        <v>4</v>
      </c>
      <c r="E23" s="3" t="s">
        <v>5</v>
      </c>
      <c r="F23" s="3" t="s">
        <v>6</v>
      </c>
      <c r="G23" s="3" t="s">
        <v>7</v>
      </c>
      <c r="H23" s="3" t="s">
        <v>8</v>
      </c>
      <c r="I23" s="3" t="s">
        <v>9</v>
      </c>
      <c r="J23" s="3" t="s">
        <v>10</v>
      </c>
      <c r="K23" s="3" t="s">
        <v>11</v>
      </c>
      <c r="L23" s="3" t="s">
        <v>12</v>
      </c>
      <c r="M23" s="4" t="s">
        <v>13</v>
      </c>
      <c r="N23" s="4" t="s">
        <v>14</v>
      </c>
      <c r="O23" s="4" t="s">
        <v>15</v>
      </c>
      <c r="P23" s="4" t="s">
        <v>16</v>
      </c>
      <c r="Q23" s="5" t="s">
        <v>17</v>
      </c>
      <c r="R23" s="5" t="s">
        <v>18</v>
      </c>
      <c r="S23" s="6" t="s">
        <v>19</v>
      </c>
    </row>
    <row r="24" spans="1:20" s="16" customFormat="1" ht="134.25" customHeight="1">
      <c r="A24" s="17">
        <v>24</v>
      </c>
      <c r="B24" s="18" t="s">
        <v>91</v>
      </c>
      <c r="C24" s="19" t="s">
        <v>92</v>
      </c>
      <c r="D24" s="19">
        <v>9</v>
      </c>
      <c r="E24" s="19" t="s">
        <v>93</v>
      </c>
      <c r="F24" s="19">
        <v>22</v>
      </c>
      <c r="G24" s="19" t="s">
        <v>30</v>
      </c>
      <c r="H24" s="19" t="s">
        <v>31</v>
      </c>
      <c r="I24" s="19" t="s">
        <v>58</v>
      </c>
      <c r="J24" s="20" t="s">
        <v>25</v>
      </c>
      <c r="K24" s="19" t="s">
        <v>26</v>
      </c>
      <c r="L24" s="19" t="s">
        <v>27</v>
      </c>
      <c r="M24" s="21" t="s">
        <v>94</v>
      </c>
      <c r="N24" s="22" t="s">
        <v>95</v>
      </c>
      <c r="O24" s="21"/>
      <c r="P24" s="21" t="s">
        <v>96</v>
      </c>
      <c r="Q24" s="23">
        <f>VLOOKUP($F24,'[1]Tablas salariales'!$V$5:$Y$25,4,FALSE)</f>
        <v>8332.1583333333328</v>
      </c>
      <c r="R24" s="23" t="s">
        <v>73</v>
      </c>
      <c r="S24" s="24" t="s">
        <v>63</v>
      </c>
    </row>
    <row r="25" spans="1:20" s="16" customFormat="1" ht="33" customHeight="1">
      <c r="A25" s="17">
        <v>25</v>
      </c>
      <c r="B25" s="18" t="s">
        <v>97</v>
      </c>
      <c r="C25" s="19" t="s">
        <v>98</v>
      </c>
      <c r="D25" s="19">
        <v>13</v>
      </c>
      <c r="E25" s="19" t="s">
        <v>57</v>
      </c>
      <c r="F25" s="19">
        <v>18</v>
      </c>
      <c r="G25" s="19" t="s">
        <v>86</v>
      </c>
      <c r="H25" s="19" t="s">
        <v>99</v>
      </c>
      <c r="I25" s="19"/>
      <c r="J25" s="20" t="s">
        <v>35</v>
      </c>
      <c r="K25" s="19" t="s">
        <v>26</v>
      </c>
      <c r="L25" s="19" t="s">
        <v>27</v>
      </c>
      <c r="M25" s="21"/>
      <c r="N25" s="22"/>
      <c r="O25" s="21"/>
      <c r="P25" s="21"/>
      <c r="Q25" s="23">
        <f>VLOOKUP($F25,'[1]Tablas salariales'!$V$5:$Y$25,4,FALSE)</f>
        <v>6452.2266666666656</v>
      </c>
      <c r="R25" s="23">
        <f>VLOOKUP($C25,'[1]Tablas salariales'!$A$3:$M$64,10,FALSE)</f>
        <v>29780.66</v>
      </c>
      <c r="S25" s="24">
        <f>VLOOKUP($C25,'[1]Tablas salariales'!$A$3:$M$64,13,FALSE)</f>
        <v>47771.626666666663</v>
      </c>
    </row>
    <row r="26" spans="1:20" s="16" customFormat="1" ht="33" customHeight="1">
      <c r="A26" s="17">
        <v>29</v>
      </c>
      <c r="B26" s="18" t="s">
        <v>100</v>
      </c>
      <c r="C26" s="19" t="s">
        <v>101</v>
      </c>
      <c r="D26" s="19">
        <v>1</v>
      </c>
      <c r="E26" s="19" t="s">
        <v>43</v>
      </c>
      <c r="F26" s="19">
        <v>22</v>
      </c>
      <c r="G26" s="19" t="s">
        <v>86</v>
      </c>
      <c r="H26" s="19" t="s">
        <v>102</v>
      </c>
      <c r="I26" s="19" t="s">
        <v>48</v>
      </c>
      <c r="J26" s="20" t="s">
        <v>35</v>
      </c>
      <c r="K26" s="19" t="s">
        <v>26</v>
      </c>
      <c r="L26" s="19" t="s">
        <v>27</v>
      </c>
      <c r="M26" s="21"/>
      <c r="N26" s="22"/>
      <c r="O26" s="21"/>
      <c r="P26" s="21" t="s">
        <v>69</v>
      </c>
      <c r="Q26" s="23">
        <f>VLOOKUP($F26,'[1]Tablas salariales'!$V$5:$Y$25,4,FALSE)</f>
        <v>8332.1583333333328</v>
      </c>
      <c r="R26" s="23">
        <f>VLOOKUP($C26,'[1]Tablas salariales'!$A$3:$M$64,10,FALSE)</f>
        <v>29780.66</v>
      </c>
      <c r="S26" s="24">
        <f>VLOOKUP($C26,'[1]Tablas salariales'!$A$3:$M$64,13,FALSE)</f>
        <v>49651.558333333334</v>
      </c>
    </row>
    <row r="27" spans="1:20" s="16" customFormat="1" ht="33" customHeight="1">
      <c r="A27" s="17">
        <v>30</v>
      </c>
      <c r="B27" s="18" t="s">
        <v>103</v>
      </c>
      <c r="C27" s="19" t="s">
        <v>101</v>
      </c>
      <c r="D27" s="19">
        <v>1</v>
      </c>
      <c r="E27" s="19" t="s">
        <v>43</v>
      </c>
      <c r="F27" s="19">
        <v>22</v>
      </c>
      <c r="G27" s="19" t="s">
        <v>23</v>
      </c>
      <c r="H27" s="19" t="s">
        <v>44</v>
      </c>
      <c r="I27" s="19"/>
      <c r="J27" s="20" t="s">
        <v>35</v>
      </c>
      <c r="K27" s="19" t="s">
        <v>26</v>
      </c>
      <c r="L27" s="19" t="s">
        <v>27</v>
      </c>
      <c r="M27" s="21"/>
      <c r="N27" s="22"/>
      <c r="O27" s="21"/>
      <c r="P27" s="21" t="s">
        <v>69</v>
      </c>
      <c r="Q27" s="23">
        <f>VLOOKUP($F27,'[1]Tablas salariales'!$V$5:$Y$25,4,FALSE)</f>
        <v>8332.1583333333328</v>
      </c>
      <c r="R27" s="23">
        <f>VLOOKUP($C27,'[1]Tablas salariales'!$A$3:$M$64,10,FALSE)</f>
        <v>29780.66</v>
      </c>
      <c r="S27" s="24">
        <f>VLOOKUP($C27,'[1]Tablas salariales'!$A$3:$M$64,13,FALSE)</f>
        <v>49651.558333333334</v>
      </c>
    </row>
    <row r="28" spans="1:20" s="16" customFormat="1" ht="33" customHeight="1">
      <c r="A28" s="17">
        <v>32</v>
      </c>
      <c r="B28" s="18" t="s">
        <v>104</v>
      </c>
      <c r="C28" s="19" t="s">
        <v>101</v>
      </c>
      <c r="D28" s="19">
        <v>1</v>
      </c>
      <c r="E28" s="19" t="s">
        <v>43</v>
      </c>
      <c r="F28" s="19">
        <v>22</v>
      </c>
      <c r="G28" s="19" t="s">
        <v>23</v>
      </c>
      <c r="H28" s="19" t="s">
        <v>44</v>
      </c>
      <c r="I28" s="19"/>
      <c r="J28" s="20" t="s">
        <v>35</v>
      </c>
      <c r="K28" s="19" t="s">
        <v>26</v>
      </c>
      <c r="L28" s="19" t="s">
        <v>27</v>
      </c>
      <c r="M28" s="21"/>
      <c r="N28" s="22"/>
      <c r="O28" s="21"/>
      <c r="P28" s="21" t="s">
        <v>69</v>
      </c>
      <c r="Q28" s="23">
        <f>VLOOKUP($F28,'[1]Tablas salariales'!$V$5:$Y$25,4,FALSE)</f>
        <v>8332.1583333333328</v>
      </c>
      <c r="R28" s="23">
        <f>VLOOKUP($C28,'[1]Tablas salariales'!$A$3:$M$64,10,FALSE)</f>
        <v>29780.66</v>
      </c>
      <c r="S28" s="24">
        <f>VLOOKUP($C28,'[1]Tablas salariales'!$A$3:$M$64,13,FALSE)</f>
        <v>49651.558333333334</v>
      </c>
    </row>
    <row r="29" spans="1:20" s="16" customFormat="1" ht="33" customHeight="1">
      <c r="A29" s="17">
        <v>33</v>
      </c>
      <c r="B29" s="18" t="s">
        <v>105</v>
      </c>
      <c r="C29" s="19" t="s">
        <v>101</v>
      </c>
      <c r="D29" s="19">
        <v>1</v>
      </c>
      <c r="E29" s="19" t="s">
        <v>43</v>
      </c>
      <c r="F29" s="19">
        <v>22</v>
      </c>
      <c r="G29" s="19" t="s">
        <v>23</v>
      </c>
      <c r="H29" s="19" t="s">
        <v>106</v>
      </c>
      <c r="I29" s="19"/>
      <c r="J29" s="20" t="s">
        <v>35</v>
      </c>
      <c r="K29" s="19" t="s">
        <v>26</v>
      </c>
      <c r="L29" s="19" t="s">
        <v>27</v>
      </c>
      <c r="M29" s="21"/>
      <c r="N29" s="22"/>
      <c r="O29" s="21"/>
      <c r="P29" s="21" t="s">
        <v>69</v>
      </c>
      <c r="Q29" s="23">
        <f>VLOOKUP($F29,'[1]Tablas salariales'!$V$5:$Y$25,4,FALSE)</f>
        <v>8332.1583333333328</v>
      </c>
      <c r="R29" s="23">
        <f>VLOOKUP($C29,'[1]Tablas salariales'!$A$3:$M$64,10,FALSE)</f>
        <v>29780.66</v>
      </c>
      <c r="S29" s="24">
        <f>VLOOKUP($C29,'[1]Tablas salariales'!$A$3:$M$64,13,FALSE)</f>
        <v>49651.558333333334</v>
      </c>
    </row>
    <row r="30" spans="1:20" s="16" customFormat="1" ht="33" customHeight="1">
      <c r="A30" s="17">
        <v>39</v>
      </c>
      <c r="B30" s="18" t="s">
        <v>107</v>
      </c>
      <c r="C30" s="19" t="s">
        <v>108</v>
      </c>
      <c r="D30" s="19">
        <v>1</v>
      </c>
      <c r="E30" s="19" t="s">
        <v>76</v>
      </c>
      <c r="F30" s="19">
        <v>22</v>
      </c>
      <c r="G30" s="19" t="s">
        <v>86</v>
      </c>
      <c r="H30" s="19" t="s">
        <v>109</v>
      </c>
      <c r="I30" s="19" t="s">
        <v>77</v>
      </c>
      <c r="J30" s="20" t="s">
        <v>35</v>
      </c>
      <c r="K30" s="19" t="s">
        <v>26</v>
      </c>
      <c r="L30" s="19" t="s">
        <v>27</v>
      </c>
      <c r="M30" s="21"/>
      <c r="N30" s="22"/>
      <c r="O30" s="21"/>
      <c r="P30" s="21" t="s">
        <v>69</v>
      </c>
      <c r="Q30" s="23">
        <f>VLOOKUP($F30,'[1]Tablas salariales'!$V$5:$Y$25,4,FALSE)</f>
        <v>8332.1583333333328</v>
      </c>
      <c r="R30" s="23">
        <f>VLOOKUP($C30,'[1]Tablas salariales'!$A$3:$M$64,10,FALSE)</f>
        <v>30183.019999999997</v>
      </c>
      <c r="S30" s="24">
        <f>VLOOKUP($C30,'[1]Tablas salariales'!$A$3:$M$64,13,FALSE)</f>
        <v>53580.898333333331</v>
      </c>
    </row>
    <row r="31" spans="1:20" s="16" customFormat="1" ht="45.75" customHeight="1">
      <c r="A31" s="17">
        <v>41</v>
      </c>
      <c r="B31" s="18" t="s">
        <v>110</v>
      </c>
      <c r="C31" s="19" t="s">
        <v>111</v>
      </c>
      <c r="D31" s="19">
        <v>1</v>
      </c>
      <c r="E31" s="19" t="s">
        <v>76</v>
      </c>
      <c r="F31" s="19">
        <v>22</v>
      </c>
      <c r="G31" s="19" t="s">
        <v>30</v>
      </c>
      <c r="H31" s="19" t="s">
        <v>47</v>
      </c>
      <c r="I31" s="19" t="s">
        <v>77</v>
      </c>
      <c r="J31" s="20" t="s">
        <v>35</v>
      </c>
      <c r="K31" s="19" t="s">
        <v>26</v>
      </c>
      <c r="L31" s="19" t="s">
        <v>27</v>
      </c>
      <c r="M31" s="21"/>
      <c r="N31" s="22"/>
      <c r="O31" s="21"/>
      <c r="P31" s="21" t="s">
        <v>69</v>
      </c>
      <c r="Q31" s="23">
        <f>VLOOKUP($F31,'[1]Tablas salariales'!$V$5:$Y$25,4,FALSE)</f>
        <v>8332.1583333333328</v>
      </c>
      <c r="R31" s="23">
        <f>VLOOKUP($C31,'[1]Tablas salariales'!$A$3:$M$64,10,FALSE)</f>
        <v>30183.019999999997</v>
      </c>
      <c r="S31" s="24">
        <f>VLOOKUP($C31,'[1]Tablas salariales'!$A$3:$M$64,13,FALSE)</f>
        <v>53580.898333333331</v>
      </c>
    </row>
    <row r="32" spans="1:20" s="16" customFormat="1" ht="108" customHeight="1">
      <c r="A32" s="17">
        <v>42</v>
      </c>
      <c r="B32" s="18" t="s">
        <v>112</v>
      </c>
      <c r="C32" s="19" t="s">
        <v>113</v>
      </c>
      <c r="D32" s="19">
        <v>1</v>
      </c>
      <c r="E32" s="19" t="s">
        <v>76</v>
      </c>
      <c r="F32" s="19">
        <v>22</v>
      </c>
      <c r="G32" s="19" t="s">
        <v>30</v>
      </c>
      <c r="H32" s="19" t="s">
        <v>47</v>
      </c>
      <c r="I32" s="19" t="s">
        <v>77</v>
      </c>
      <c r="J32" s="20" t="s">
        <v>35</v>
      </c>
      <c r="K32" s="19" t="s">
        <v>26</v>
      </c>
      <c r="L32" s="19" t="s">
        <v>27</v>
      </c>
      <c r="M32" s="21" t="s">
        <v>83</v>
      </c>
      <c r="N32" s="22"/>
      <c r="O32" s="21"/>
      <c r="P32" s="21"/>
      <c r="Q32" s="23">
        <f>VLOOKUP($F32,'[1]Tablas salariales'!$V$5:$Y$25,4,FALSE)</f>
        <v>8332.1583333333328</v>
      </c>
      <c r="R32" s="23">
        <f>VLOOKUP($C32,'[1]Tablas salariales'!$A$3:$M$64,10,FALSE)</f>
        <v>30183.019999999997</v>
      </c>
      <c r="S32" s="24">
        <f>VLOOKUP($C32,'[1]Tablas salariales'!$A$3:$M$64,13,FALSE)</f>
        <v>53580.898333333331</v>
      </c>
    </row>
    <row r="33" spans="1:19" s="16" customFormat="1" ht="136.5" customHeight="1">
      <c r="A33" s="17">
        <v>43</v>
      </c>
      <c r="B33" s="18" t="s">
        <v>114</v>
      </c>
      <c r="C33" s="19" t="s">
        <v>115</v>
      </c>
      <c r="D33" s="19">
        <v>2</v>
      </c>
      <c r="E33" s="25" t="s">
        <v>76</v>
      </c>
      <c r="F33" s="25">
        <v>25</v>
      </c>
      <c r="G33" s="19" t="s">
        <v>30</v>
      </c>
      <c r="H33" s="19" t="s">
        <v>31</v>
      </c>
      <c r="I33" s="19" t="s">
        <v>58</v>
      </c>
      <c r="J33" s="20" t="s">
        <v>35</v>
      </c>
      <c r="K33" s="19" t="s">
        <v>26</v>
      </c>
      <c r="L33" s="19" t="s">
        <v>27</v>
      </c>
      <c r="M33" s="21" t="s">
        <v>94</v>
      </c>
      <c r="N33" s="22" t="s">
        <v>116</v>
      </c>
      <c r="O33" s="22" t="s">
        <v>81</v>
      </c>
      <c r="P33" s="21" t="s">
        <v>117</v>
      </c>
      <c r="Q33" s="23">
        <f>VLOOKUP($F33,'[1]Tablas salariales'!$V$5:$Y$25,4,FALSE)</f>
        <v>10123.551666666666</v>
      </c>
      <c r="R33" s="23">
        <f>VLOOKUP($C33,'[1]Tablas salariales'!$A$3:$M$64,10,FALSE)</f>
        <v>43337.14</v>
      </c>
      <c r="S33" s="24">
        <f>VLOOKUP($C33,'[1]Tablas salariales'!$A$3:$M$64,13,FALSE)</f>
        <v>67929.136666666658</v>
      </c>
    </row>
    <row r="34" spans="1:19" s="27" customFormat="1" ht="63.75" customHeight="1">
      <c r="A34" s="17">
        <v>44</v>
      </c>
      <c r="B34" s="18" t="s">
        <v>118</v>
      </c>
      <c r="C34" s="19" t="s">
        <v>119</v>
      </c>
      <c r="D34" s="19">
        <v>17</v>
      </c>
      <c r="E34" s="19" t="s">
        <v>120</v>
      </c>
      <c r="F34" s="19">
        <v>24</v>
      </c>
      <c r="G34" s="19" t="s">
        <v>86</v>
      </c>
      <c r="H34" s="19" t="s">
        <v>47</v>
      </c>
      <c r="I34" s="19" t="s">
        <v>121</v>
      </c>
      <c r="J34" s="20" t="s">
        <v>25</v>
      </c>
      <c r="K34" s="19" t="s">
        <v>26</v>
      </c>
      <c r="L34" s="19" t="s">
        <v>27</v>
      </c>
      <c r="M34" s="21"/>
      <c r="N34" s="22"/>
      <c r="O34" s="22" t="s">
        <v>81</v>
      </c>
      <c r="P34" s="21" t="s">
        <v>122</v>
      </c>
      <c r="Q34" s="23">
        <f>VLOOKUP($F34,'[1]Tablas salariales'!$V$5:$Y$25,4,FALSE)</f>
        <v>9526.2766666666666</v>
      </c>
      <c r="R34" s="23">
        <f>VLOOKUP($C34,'[1]Tablas salariales'!$A$3:$M$64,10,FALSE)</f>
        <v>26671.539999999997</v>
      </c>
      <c r="S34" s="24">
        <f>VLOOKUP($C34,'[1]Tablas salariales'!$A$3:$M$64,13,FALSE)</f>
        <v>53330.636666666658</v>
      </c>
    </row>
    <row r="35" spans="1:19" s="16" customFormat="1" ht="74.25" customHeight="1">
      <c r="A35" s="17">
        <v>46</v>
      </c>
      <c r="B35" s="18" t="s">
        <v>123</v>
      </c>
      <c r="C35" s="19" t="s">
        <v>124</v>
      </c>
      <c r="D35" s="19">
        <v>1</v>
      </c>
      <c r="E35" s="25" t="s">
        <v>120</v>
      </c>
      <c r="F35" s="25">
        <v>24</v>
      </c>
      <c r="G35" s="19" t="s">
        <v>30</v>
      </c>
      <c r="H35" s="19" t="s">
        <v>47</v>
      </c>
      <c r="I35" s="19" t="s">
        <v>121</v>
      </c>
      <c r="J35" s="20" t="s">
        <v>25</v>
      </c>
      <c r="K35" s="19" t="s">
        <v>26</v>
      </c>
      <c r="L35" s="19" t="s">
        <v>27</v>
      </c>
      <c r="M35" s="21" t="s">
        <v>125</v>
      </c>
      <c r="N35" s="28"/>
      <c r="O35" s="31"/>
      <c r="P35" s="31"/>
      <c r="Q35" s="23">
        <f>VLOOKUP($F35,'[1]Tablas salariales'!$V$5:$Y$25,4,FALSE)</f>
        <v>9526.2766666666666</v>
      </c>
      <c r="R35" s="23">
        <f>VLOOKUP($C35,'[1]Tablas salariales'!$A$3:$M$64,10,FALSE)</f>
        <v>26671.539999999997</v>
      </c>
      <c r="S35" s="24">
        <f>VLOOKUP($C35,'[1]Tablas salariales'!$A$3:$M$64,13,FALSE)</f>
        <v>53330.636666666658</v>
      </c>
    </row>
    <row r="36" spans="1:19" s="16" customFormat="1" ht="73.5" customHeight="1">
      <c r="A36" s="17">
        <v>49</v>
      </c>
      <c r="B36" s="18" t="s">
        <v>126</v>
      </c>
      <c r="C36" s="19" t="s">
        <v>124</v>
      </c>
      <c r="D36" s="19">
        <v>1</v>
      </c>
      <c r="E36" s="19" t="s">
        <v>120</v>
      </c>
      <c r="F36" s="25">
        <v>24</v>
      </c>
      <c r="G36" s="19" t="s">
        <v>30</v>
      </c>
      <c r="H36" s="19" t="s">
        <v>47</v>
      </c>
      <c r="I36" s="19" t="s">
        <v>121</v>
      </c>
      <c r="J36" s="20" t="s">
        <v>25</v>
      </c>
      <c r="K36" s="19" t="s">
        <v>26</v>
      </c>
      <c r="L36" s="19" t="s">
        <v>27</v>
      </c>
      <c r="M36" s="21" t="s">
        <v>127</v>
      </c>
      <c r="N36" s="19"/>
      <c r="O36" s="32"/>
      <c r="P36" s="33"/>
      <c r="Q36" s="23">
        <f>VLOOKUP($F36,'[1]Tablas salariales'!$V$5:$Y$25,4,FALSE)</f>
        <v>9526.2766666666666</v>
      </c>
      <c r="R36" s="23">
        <f>VLOOKUP($C36,'[1]Tablas salariales'!$A$3:$M$64,10,FALSE)</f>
        <v>26671.539999999997</v>
      </c>
      <c r="S36" s="24">
        <f>VLOOKUP($C36,'[1]Tablas salariales'!$A$3:$M$64,13,FALSE)</f>
        <v>53330.636666666658</v>
      </c>
    </row>
    <row r="37" spans="1:19" s="16" customFormat="1" ht="24">
      <c r="A37" s="17">
        <v>51</v>
      </c>
      <c r="B37" s="18" t="s">
        <v>128</v>
      </c>
      <c r="C37" s="19" t="s">
        <v>129</v>
      </c>
      <c r="D37" s="19">
        <v>1</v>
      </c>
      <c r="E37" s="19" t="s">
        <v>120</v>
      </c>
      <c r="F37" s="19">
        <v>26</v>
      </c>
      <c r="G37" s="19" t="s">
        <v>23</v>
      </c>
      <c r="H37" s="19" t="s">
        <v>47</v>
      </c>
      <c r="I37" s="19" t="s">
        <v>121</v>
      </c>
      <c r="J37" s="20" t="s">
        <v>35</v>
      </c>
      <c r="K37" s="19" t="s">
        <v>26</v>
      </c>
      <c r="L37" s="19" t="s">
        <v>27</v>
      </c>
      <c r="M37" s="21"/>
      <c r="N37" s="22" t="s">
        <v>130</v>
      </c>
      <c r="O37" s="22" t="s">
        <v>131</v>
      </c>
      <c r="P37" s="21" t="s">
        <v>132</v>
      </c>
      <c r="Q37" s="23">
        <f>VLOOKUP($F37,'[1]Tablas salariales'!$V$5:$Y$25,4,FALSE)</f>
        <v>11410.536666666667</v>
      </c>
      <c r="R37" s="23">
        <f>VLOOKUP($C37,'[1]Tablas salariales'!$A$3:$M$64,10,FALSE)</f>
        <v>38044.019999999997</v>
      </c>
      <c r="S37" s="24">
        <f>VLOOKUP($C37,'[1]Tablas salariales'!$A$3:$M$64,13,FALSE)</f>
        <v>66587.376666666663</v>
      </c>
    </row>
    <row r="38" spans="1:19" s="16" customFormat="1" ht="35.25" customHeight="1">
      <c r="A38" s="17">
        <v>54</v>
      </c>
      <c r="B38" s="18" t="s">
        <v>133</v>
      </c>
      <c r="C38" s="19" t="s">
        <v>134</v>
      </c>
      <c r="D38" s="19">
        <v>1</v>
      </c>
      <c r="E38" s="19" t="s">
        <v>76</v>
      </c>
      <c r="F38" s="19">
        <v>24</v>
      </c>
      <c r="G38" s="19" t="s">
        <v>30</v>
      </c>
      <c r="H38" s="19" t="s">
        <v>47</v>
      </c>
      <c r="I38" s="19" t="s">
        <v>77</v>
      </c>
      <c r="J38" s="20" t="s">
        <v>35</v>
      </c>
      <c r="K38" s="19" t="s">
        <v>26</v>
      </c>
      <c r="L38" s="19" t="s">
        <v>27</v>
      </c>
      <c r="M38" s="21"/>
      <c r="N38" s="22"/>
      <c r="O38" s="21"/>
      <c r="P38" s="21"/>
      <c r="Q38" s="23">
        <f>VLOOKUP($F38,'[1]Tablas salariales'!$V$5:$Y$25,4,FALSE)</f>
        <v>9526.2766666666666</v>
      </c>
      <c r="R38" s="23">
        <v>33818.82</v>
      </c>
      <c r="S38" s="24">
        <v>58410.86</v>
      </c>
    </row>
    <row r="39" spans="1:19" s="16" customFormat="1" ht="46.5" customHeight="1">
      <c r="A39" s="17">
        <v>57</v>
      </c>
      <c r="B39" s="18" t="s">
        <v>135</v>
      </c>
      <c r="C39" s="19" t="s">
        <v>136</v>
      </c>
      <c r="D39" s="19">
        <v>1</v>
      </c>
      <c r="E39" s="19" t="s">
        <v>76</v>
      </c>
      <c r="F39" s="19">
        <v>24</v>
      </c>
      <c r="G39" s="19" t="s">
        <v>30</v>
      </c>
      <c r="H39" s="19" t="s">
        <v>47</v>
      </c>
      <c r="I39" s="19" t="s">
        <v>77</v>
      </c>
      <c r="J39" s="20" t="s">
        <v>35</v>
      </c>
      <c r="K39" s="19" t="s">
        <v>137</v>
      </c>
      <c r="L39" s="19" t="s">
        <v>27</v>
      </c>
      <c r="M39" s="21"/>
      <c r="N39" s="22"/>
      <c r="O39" s="22" t="s">
        <v>81</v>
      </c>
      <c r="P39" s="21"/>
      <c r="Q39" s="23">
        <f>VLOOKUP($F39,'[1]Tablas salariales'!$V$5:$Y$25,4,FALSE)</f>
        <v>9526.2766666666666</v>
      </c>
      <c r="R39" s="23">
        <f>VLOOKUP($C39,'[1]Tablas salariales'!$A$3:$M$64,10,FALSE)</f>
        <v>33818.68</v>
      </c>
      <c r="S39" s="24">
        <f>VLOOKUP($C39,'[1]Tablas salariales'!$A$3:$M$64,13,FALSE)</f>
        <v>58410.676666666666</v>
      </c>
    </row>
    <row r="40" spans="1:19" s="16" customFormat="1" ht="33" customHeight="1">
      <c r="A40" s="17">
        <v>60</v>
      </c>
      <c r="B40" s="18" t="s">
        <v>138</v>
      </c>
      <c r="C40" s="19" t="s">
        <v>129</v>
      </c>
      <c r="D40" s="19">
        <v>1</v>
      </c>
      <c r="E40" s="19" t="s">
        <v>120</v>
      </c>
      <c r="F40" s="19">
        <v>26</v>
      </c>
      <c r="G40" s="19" t="s">
        <v>86</v>
      </c>
      <c r="H40" s="19" t="s">
        <v>47</v>
      </c>
      <c r="I40" s="19" t="s">
        <v>121</v>
      </c>
      <c r="J40" s="20" t="s">
        <v>35</v>
      </c>
      <c r="K40" s="19" t="s">
        <v>137</v>
      </c>
      <c r="L40" s="19" t="s">
        <v>27</v>
      </c>
      <c r="M40" s="21"/>
      <c r="N40" s="22"/>
      <c r="O40" s="21"/>
      <c r="P40" s="21"/>
      <c r="Q40" s="23">
        <f>VLOOKUP($F40,'[1]Tablas salariales'!$V$5:$Y$25,4,FALSE)</f>
        <v>11410.536666666667</v>
      </c>
      <c r="R40" s="23">
        <f>VLOOKUP($C40,'[1]Tablas salariales'!$A$3:$M$64,10,FALSE)</f>
        <v>38044.019999999997</v>
      </c>
      <c r="S40" s="24">
        <f>VLOOKUP($C40,'[1]Tablas salariales'!$A$3:$M$64,13,FALSE)</f>
        <v>66587.376666666663</v>
      </c>
    </row>
    <row r="41" spans="1:19" s="16" customFormat="1" ht="33" customHeight="1">
      <c r="A41" s="17">
        <v>61</v>
      </c>
      <c r="B41" s="18" t="s">
        <v>139</v>
      </c>
      <c r="C41" s="19" t="s">
        <v>129</v>
      </c>
      <c r="D41" s="19">
        <v>1</v>
      </c>
      <c r="E41" s="19" t="s">
        <v>120</v>
      </c>
      <c r="F41" s="19">
        <v>26</v>
      </c>
      <c r="G41" s="19" t="s">
        <v>30</v>
      </c>
      <c r="H41" s="19" t="s">
        <v>47</v>
      </c>
      <c r="I41" s="19" t="s">
        <v>121</v>
      </c>
      <c r="J41" s="20" t="s">
        <v>35</v>
      </c>
      <c r="K41" s="19" t="s">
        <v>137</v>
      </c>
      <c r="L41" s="19" t="s">
        <v>27</v>
      </c>
      <c r="M41" s="21"/>
      <c r="N41" s="22" t="s">
        <v>130</v>
      </c>
      <c r="O41" s="22" t="s">
        <v>81</v>
      </c>
      <c r="P41" s="21" t="s">
        <v>132</v>
      </c>
      <c r="Q41" s="23">
        <f>VLOOKUP($F41,'[1]Tablas salariales'!$V$5:$Y$25,4,FALSE)</f>
        <v>11410.536666666667</v>
      </c>
      <c r="R41" s="23">
        <f>VLOOKUP($C41,'[1]Tablas salariales'!$A$3:$M$64,10,FALSE)</f>
        <v>38044.019999999997</v>
      </c>
      <c r="S41" s="24">
        <f>VLOOKUP($C41,'[1]Tablas salariales'!$A$3:$M$64,13,FALSE)</f>
        <v>66587.376666666663</v>
      </c>
    </row>
    <row r="42" spans="1:19" s="16" customFormat="1" ht="33" customHeight="1">
      <c r="A42" s="17">
        <v>62</v>
      </c>
      <c r="B42" s="18" t="s">
        <v>140</v>
      </c>
      <c r="C42" s="19" t="s">
        <v>134</v>
      </c>
      <c r="D42" s="19">
        <v>1</v>
      </c>
      <c r="E42" s="19" t="s">
        <v>120</v>
      </c>
      <c r="F42" s="19">
        <v>24</v>
      </c>
      <c r="G42" s="19" t="s">
        <v>86</v>
      </c>
      <c r="H42" s="19" t="s">
        <v>47</v>
      </c>
      <c r="I42" s="19" t="s">
        <v>121</v>
      </c>
      <c r="J42" s="20" t="s">
        <v>35</v>
      </c>
      <c r="K42" s="19" t="s">
        <v>26</v>
      </c>
      <c r="L42" s="19" t="s">
        <v>27</v>
      </c>
      <c r="M42" s="21"/>
      <c r="N42" s="22"/>
      <c r="O42" s="21"/>
      <c r="P42" s="21"/>
      <c r="Q42" s="23">
        <f>VLOOKUP($F42,'[1]Tablas salariales'!$V$5:$Y$25,4,FALSE)</f>
        <v>9526.2766666666666</v>
      </c>
      <c r="R42" s="23">
        <f>VLOOKUP($C42,'[1]Tablas salariales'!$A$3:$M$64,10,FALSE)</f>
        <v>34072.22</v>
      </c>
      <c r="S42" s="24">
        <f>VLOOKUP($C42,'[1]Tablas salariales'!$A$3:$M$64,13,FALSE)</f>
        <v>60731.316666666666</v>
      </c>
    </row>
    <row r="43" spans="1:19" s="16" customFormat="1" ht="33" customHeight="1" thickBot="1">
      <c r="A43" s="17">
        <v>66</v>
      </c>
      <c r="B43" s="18" t="s">
        <v>141</v>
      </c>
      <c r="C43" s="19" t="s">
        <v>134</v>
      </c>
      <c r="D43" s="19">
        <v>1</v>
      </c>
      <c r="E43" s="19" t="s">
        <v>120</v>
      </c>
      <c r="F43" s="19">
        <v>24</v>
      </c>
      <c r="G43" s="19" t="s">
        <v>86</v>
      </c>
      <c r="H43" s="19" t="s">
        <v>47</v>
      </c>
      <c r="I43" s="19" t="s">
        <v>121</v>
      </c>
      <c r="J43" s="20" t="s">
        <v>35</v>
      </c>
      <c r="K43" s="19" t="s">
        <v>26</v>
      </c>
      <c r="L43" s="19" t="s">
        <v>27</v>
      </c>
      <c r="M43" s="21"/>
      <c r="N43" s="22"/>
      <c r="O43" s="21"/>
      <c r="P43" s="21"/>
      <c r="Q43" s="23">
        <f>VLOOKUP($F43,'[1]Tablas salariales'!$V$5:$Y$25,4,FALSE)</f>
        <v>9526.2766666666666</v>
      </c>
      <c r="R43" s="23">
        <f>VLOOKUP($C43,'[1]Tablas salariales'!$A$3:$M$64,10,FALSE)</f>
        <v>34072.22</v>
      </c>
      <c r="S43" s="24">
        <f>VLOOKUP($C43,'[1]Tablas salariales'!$A$3:$M$64,13,FALSE)</f>
        <v>60731.316666666666</v>
      </c>
    </row>
    <row r="44" spans="1:19" s="1" customFormat="1" ht="39" customHeight="1">
      <c r="A44" s="77" t="s">
        <v>0</v>
      </c>
      <c r="B44" s="78"/>
      <c r="C44" s="78"/>
      <c r="D44" s="78"/>
      <c r="E44" s="78"/>
      <c r="F44" s="78"/>
      <c r="G44" s="78"/>
      <c r="H44" s="78"/>
      <c r="I44" s="78"/>
      <c r="J44" s="78"/>
      <c r="K44" s="78"/>
      <c r="L44" s="78"/>
      <c r="M44" s="78"/>
      <c r="N44" s="78"/>
      <c r="O44" s="78"/>
      <c r="P44" s="78"/>
      <c r="Q44" s="78"/>
      <c r="R44" s="78"/>
      <c r="S44" s="78"/>
    </row>
    <row r="45" spans="1:19" s="1" customFormat="1" ht="30" customHeight="1" thickBot="1">
      <c r="A45" s="79"/>
      <c r="B45" s="80"/>
      <c r="C45" s="80"/>
      <c r="D45" s="80"/>
      <c r="E45" s="80"/>
      <c r="F45" s="80"/>
      <c r="G45" s="80"/>
      <c r="H45" s="80"/>
      <c r="I45" s="80"/>
      <c r="J45" s="80"/>
      <c r="K45" s="80"/>
      <c r="L45" s="80"/>
      <c r="M45" s="80"/>
      <c r="N45" s="80"/>
      <c r="O45" s="80"/>
      <c r="P45" s="80"/>
      <c r="Q45" s="80"/>
      <c r="R45" s="80"/>
      <c r="S45" s="80"/>
    </row>
    <row r="46" spans="1:19" s="7" customFormat="1" ht="46.9" customHeight="1" thickBot="1">
      <c r="A46" s="2" t="s">
        <v>1</v>
      </c>
      <c r="B46" s="3" t="s">
        <v>2</v>
      </c>
      <c r="C46" s="3" t="s">
        <v>3</v>
      </c>
      <c r="D46" s="3" t="s">
        <v>4</v>
      </c>
      <c r="E46" s="3" t="s">
        <v>5</v>
      </c>
      <c r="F46" s="3" t="s">
        <v>6</v>
      </c>
      <c r="G46" s="3" t="s">
        <v>7</v>
      </c>
      <c r="H46" s="3" t="s">
        <v>8</v>
      </c>
      <c r="I46" s="3" t="s">
        <v>9</v>
      </c>
      <c r="J46" s="3" t="s">
        <v>10</v>
      </c>
      <c r="K46" s="3" t="s">
        <v>11</v>
      </c>
      <c r="L46" s="3" t="s">
        <v>12</v>
      </c>
      <c r="M46" s="4" t="s">
        <v>13</v>
      </c>
      <c r="N46" s="4" t="s">
        <v>14</v>
      </c>
      <c r="O46" s="4" t="s">
        <v>15</v>
      </c>
      <c r="P46" s="4" t="s">
        <v>16</v>
      </c>
      <c r="Q46" s="5" t="s">
        <v>17</v>
      </c>
      <c r="R46" s="5" t="s">
        <v>18</v>
      </c>
      <c r="S46" s="6" t="s">
        <v>19</v>
      </c>
    </row>
    <row r="47" spans="1:19" s="16" customFormat="1" ht="202.5" customHeight="1">
      <c r="A47" s="17">
        <v>75</v>
      </c>
      <c r="B47" s="18" t="s">
        <v>142</v>
      </c>
      <c r="C47" s="19" t="s">
        <v>129</v>
      </c>
      <c r="D47" s="19">
        <v>1</v>
      </c>
      <c r="E47" s="19" t="s">
        <v>76</v>
      </c>
      <c r="F47" s="19">
        <v>26</v>
      </c>
      <c r="G47" s="19" t="s">
        <v>30</v>
      </c>
      <c r="H47" s="19" t="s">
        <v>47</v>
      </c>
      <c r="I47" s="19" t="s">
        <v>77</v>
      </c>
      <c r="J47" s="20" t="s">
        <v>35</v>
      </c>
      <c r="K47" s="19" t="s">
        <v>26</v>
      </c>
      <c r="L47" s="19" t="s">
        <v>27</v>
      </c>
      <c r="M47" s="21"/>
      <c r="N47" s="28" t="s">
        <v>130</v>
      </c>
      <c r="O47" s="21"/>
      <c r="P47" s="21" t="s">
        <v>143</v>
      </c>
      <c r="Q47" s="23">
        <f>VLOOKUP($F47,'[1]Tablas salariales'!$V$5:$Y$25,4,FALSE)</f>
        <v>11410.536666666667</v>
      </c>
      <c r="R47" s="23">
        <v>37761.64</v>
      </c>
      <c r="S47" s="24">
        <v>64237.94</v>
      </c>
    </row>
    <row r="48" spans="1:19" s="16" customFormat="1" ht="38.25" customHeight="1">
      <c r="A48" s="17">
        <v>76</v>
      </c>
      <c r="B48" s="18" t="s">
        <v>144</v>
      </c>
      <c r="C48" s="19" t="s">
        <v>129</v>
      </c>
      <c r="D48" s="19">
        <v>1</v>
      </c>
      <c r="E48" s="19" t="s">
        <v>120</v>
      </c>
      <c r="F48" s="19">
        <v>26</v>
      </c>
      <c r="G48" s="19" t="s">
        <v>86</v>
      </c>
      <c r="H48" s="19" t="s">
        <v>47</v>
      </c>
      <c r="I48" s="19" t="s">
        <v>121</v>
      </c>
      <c r="J48" s="20" t="s">
        <v>35</v>
      </c>
      <c r="K48" s="19" t="s">
        <v>26</v>
      </c>
      <c r="L48" s="19" t="s">
        <v>27</v>
      </c>
      <c r="M48" s="21"/>
      <c r="N48" s="22" t="s">
        <v>130</v>
      </c>
      <c r="O48" s="21"/>
      <c r="P48" s="21" t="s">
        <v>145</v>
      </c>
      <c r="Q48" s="23">
        <f>VLOOKUP($F48,'[1]Tablas salariales'!$V$5:$Y$25,4,FALSE)</f>
        <v>11410.536666666667</v>
      </c>
      <c r="R48" s="23">
        <f>VLOOKUP($C48,'[1]Tablas salariales'!$A$3:$M$64,10,FALSE)</f>
        <v>38044.019999999997</v>
      </c>
      <c r="S48" s="24">
        <f>VLOOKUP($C48,'[1]Tablas salariales'!$A$3:$M$64,13,FALSE)</f>
        <v>66587.376666666663</v>
      </c>
    </row>
    <row r="49" spans="1:23" s="16" customFormat="1" ht="36.75" customHeight="1">
      <c r="A49" s="17">
        <v>78</v>
      </c>
      <c r="B49" s="18" t="s">
        <v>146</v>
      </c>
      <c r="C49" s="19" t="s">
        <v>129</v>
      </c>
      <c r="D49" s="19">
        <v>1</v>
      </c>
      <c r="E49" s="19" t="s">
        <v>120</v>
      </c>
      <c r="F49" s="19">
        <v>26</v>
      </c>
      <c r="G49" s="19" t="s">
        <v>86</v>
      </c>
      <c r="H49" s="19" t="s">
        <v>47</v>
      </c>
      <c r="I49" s="19" t="s">
        <v>121</v>
      </c>
      <c r="J49" s="20" t="s">
        <v>35</v>
      </c>
      <c r="K49" s="19" t="s">
        <v>26</v>
      </c>
      <c r="L49" s="19" t="s">
        <v>27</v>
      </c>
      <c r="M49" s="21"/>
      <c r="N49" s="28" t="s">
        <v>130</v>
      </c>
      <c r="O49" s="21"/>
      <c r="P49" s="34" t="s">
        <v>145</v>
      </c>
      <c r="Q49" s="23">
        <f>VLOOKUP($F49,'[1]Tablas salariales'!$V$5:$Y$25,4,FALSE)</f>
        <v>11410.536666666667</v>
      </c>
      <c r="R49" s="23">
        <f>VLOOKUP($C49,'[1]Tablas salariales'!$A$3:$M$64,10,FALSE)</f>
        <v>38044.019999999997</v>
      </c>
      <c r="S49" s="24">
        <f>VLOOKUP($C49,'[1]Tablas salariales'!$A$3:$M$64,13,FALSE)</f>
        <v>66587.376666666663</v>
      </c>
    </row>
    <row r="50" spans="1:23" s="16" customFormat="1" ht="34.9" customHeight="1">
      <c r="A50" s="17">
        <v>79</v>
      </c>
      <c r="B50" s="18" t="s">
        <v>147</v>
      </c>
      <c r="C50" s="19" t="s">
        <v>129</v>
      </c>
      <c r="D50" s="19">
        <v>1</v>
      </c>
      <c r="E50" s="19" t="s">
        <v>120</v>
      </c>
      <c r="F50" s="19">
        <v>26</v>
      </c>
      <c r="G50" s="19" t="s">
        <v>86</v>
      </c>
      <c r="H50" s="19" t="s">
        <v>47</v>
      </c>
      <c r="I50" s="19" t="s">
        <v>121</v>
      </c>
      <c r="J50" s="20" t="s">
        <v>35</v>
      </c>
      <c r="K50" s="19" t="s">
        <v>26</v>
      </c>
      <c r="L50" s="19" t="s">
        <v>27</v>
      </c>
      <c r="M50" s="21"/>
      <c r="N50" s="28" t="s">
        <v>130</v>
      </c>
      <c r="O50" s="21"/>
      <c r="P50" s="34" t="s">
        <v>145</v>
      </c>
      <c r="Q50" s="23">
        <f>VLOOKUP($F50,'[1]Tablas salariales'!$V$5:$Y$25,4,FALSE)</f>
        <v>11410.536666666667</v>
      </c>
      <c r="R50" s="23">
        <f>VLOOKUP($C50,'[1]Tablas salariales'!$A$3:$M$64,10,FALSE)</f>
        <v>38044.019999999997</v>
      </c>
      <c r="S50" s="24">
        <f>VLOOKUP($C50,'[1]Tablas salariales'!$A$3:$M$64,13,FALSE)</f>
        <v>66587.376666666663</v>
      </c>
    </row>
    <row r="51" spans="1:23" s="16" customFormat="1" ht="34.15" customHeight="1">
      <c r="A51" s="17">
        <v>82</v>
      </c>
      <c r="B51" s="18" t="s">
        <v>148</v>
      </c>
      <c r="C51" s="19" t="s">
        <v>129</v>
      </c>
      <c r="D51" s="19">
        <v>1</v>
      </c>
      <c r="E51" s="19" t="s">
        <v>120</v>
      </c>
      <c r="F51" s="19">
        <v>26</v>
      </c>
      <c r="G51" s="19" t="s">
        <v>86</v>
      </c>
      <c r="H51" s="19" t="s">
        <v>47</v>
      </c>
      <c r="I51" s="19" t="s">
        <v>121</v>
      </c>
      <c r="J51" s="20" t="s">
        <v>35</v>
      </c>
      <c r="K51" s="19" t="s">
        <v>26</v>
      </c>
      <c r="L51" s="19" t="s">
        <v>27</v>
      </c>
      <c r="M51" s="21"/>
      <c r="N51" s="28" t="s">
        <v>130</v>
      </c>
      <c r="O51" s="21"/>
      <c r="P51" s="34" t="s">
        <v>145</v>
      </c>
      <c r="Q51" s="23">
        <f>VLOOKUP($F51,'[1]Tablas salariales'!$V$5:$Y$25,4,FALSE)</f>
        <v>11410.536666666667</v>
      </c>
      <c r="R51" s="23">
        <f>VLOOKUP($C51,'[1]Tablas salariales'!$A$3:$M$64,10,FALSE)</f>
        <v>38044.019999999997</v>
      </c>
      <c r="S51" s="24">
        <f>VLOOKUP($C51,'[1]Tablas salariales'!$A$3:$M$64,13,FALSE)</f>
        <v>66587.376666666663</v>
      </c>
    </row>
    <row r="52" spans="1:23" s="16" customFormat="1" ht="219.75" customHeight="1">
      <c r="A52" s="17">
        <v>85</v>
      </c>
      <c r="B52" s="18" t="s">
        <v>149</v>
      </c>
      <c r="C52" s="19" t="s">
        <v>150</v>
      </c>
      <c r="D52" s="19">
        <v>1</v>
      </c>
      <c r="E52" s="25" t="s">
        <v>120</v>
      </c>
      <c r="F52" s="19">
        <v>26</v>
      </c>
      <c r="G52" s="19" t="s">
        <v>30</v>
      </c>
      <c r="H52" s="19" t="s">
        <v>31</v>
      </c>
      <c r="I52" s="19" t="s">
        <v>58</v>
      </c>
      <c r="J52" s="20" t="s">
        <v>35</v>
      </c>
      <c r="K52" s="19" t="s">
        <v>137</v>
      </c>
      <c r="L52" s="19" t="s">
        <v>27</v>
      </c>
      <c r="M52" s="21" t="s">
        <v>94</v>
      </c>
      <c r="N52" s="22" t="s">
        <v>151</v>
      </c>
      <c r="O52" s="22" t="s">
        <v>152</v>
      </c>
      <c r="P52" s="21" t="s">
        <v>153</v>
      </c>
      <c r="Q52" s="23">
        <f>VLOOKUP($F52,'[1]Tablas salariales'!$V$5:$Y$25,4,FALSE)</f>
        <v>11410.536666666667</v>
      </c>
      <c r="R52" s="23">
        <f>VLOOKUP($C52,'[1]Tablas salariales'!$A$3:$M$64,10,FALSE)</f>
        <v>62357.82</v>
      </c>
      <c r="S52" s="24">
        <f>VLOOKUP($C52,'[1]Tablas salariales'!$A$3:$M$64,13,FALSE)</f>
        <v>90901.176666666666</v>
      </c>
    </row>
    <row r="53" spans="1:23" s="16" customFormat="1" ht="46.5" customHeight="1">
      <c r="A53" s="17">
        <v>86</v>
      </c>
      <c r="B53" s="18" t="s">
        <v>154</v>
      </c>
      <c r="C53" s="19" t="s">
        <v>155</v>
      </c>
      <c r="D53" s="19">
        <v>1</v>
      </c>
      <c r="E53" s="19" t="s">
        <v>120</v>
      </c>
      <c r="F53" s="19">
        <v>28</v>
      </c>
      <c r="G53" s="19" t="s">
        <v>86</v>
      </c>
      <c r="H53" s="19" t="s">
        <v>47</v>
      </c>
      <c r="I53" s="19" t="s">
        <v>121</v>
      </c>
      <c r="J53" s="20" t="s">
        <v>35</v>
      </c>
      <c r="K53" s="19" t="s">
        <v>137</v>
      </c>
      <c r="L53" s="19" t="s">
        <v>27</v>
      </c>
      <c r="M53" s="21"/>
      <c r="N53" s="22" t="s">
        <v>151</v>
      </c>
      <c r="O53" s="22" t="s">
        <v>81</v>
      </c>
      <c r="P53" s="21" t="s">
        <v>156</v>
      </c>
      <c r="Q53" s="23">
        <f>VLOOKUP($F53,'[1]Tablas salariales'!$V$5:$Y$25,4,FALSE)</f>
        <v>13603.531666666666</v>
      </c>
      <c r="R53" s="23">
        <f>VLOOKUP($C53,'[1]Tablas salariales'!$A$3:$M$64,10,FALSE)</f>
        <v>39187.119999999995</v>
      </c>
      <c r="S53" s="24">
        <f>VLOOKUP($C53,'[1]Tablas salariales'!$A$3:$M$64,13,FALSE)</f>
        <v>69923.471666666665</v>
      </c>
    </row>
    <row r="54" spans="1:23" s="16" customFormat="1" ht="36">
      <c r="A54" s="17">
        <v>89</v>
      </c>
      <c r="B54" s="18" t="s">
        <v>157</v>
      </c>
      <c r="C54" s="19" t="s">
        <v>158</v>
      </c>
      <c r="D54" s="19">
        <v>1</v>
      </c>
      <c r="E54" s="19" t="s">
        <v>120</v>
      </c>
      <c r="F54" s="19">
        <v>29</v>
      </c>
      <c r="G54" s="19" t="s">
        <v>159</v>
      </c>
      <c r="H54" s="19" t="s">
        <v>160</v>
      </c>
      <c r="I54" s="19" t="s">
        <v>161</v>
      </c>
      <c r="J54" s="20" t="s">
        <v>35</v>
      </c>
      <c r="K54" s="19" t="s">
        <v>162</v>
      </c>
      <c r="L54" s="19" t="s">
        <v>27</v>
      </c>
      <c r="M54" s="21"/>
      <c r="N54" s="22" t="s">
        <v>163</v>
      </c>
      <c r="O54" s="21"/>
      <c r="P54" s="21" t="s">
        <v>156</v>
      </c>
      <c r="Q54" s="23">
        <f>VLOOKUP($F54,'[1]Tablas salariales'!$V$5:$Y$25,4,FALSE)</f>
        <v>14200.234999999999</v>
      </c>
      <c r="R54" s="23">
        <f>VLOOKUP($C54,'[1]Tablas salariales'!$A$3:$M$64,10,FALSE)</f>
        <v>60666.340000000004</v>
      </c>
      <c r="S54" s="24">
        <v>91999.54</v>
      </c>
      <c r="U54" s="23"/>
      <c r="V54" s="23"/>
      <c r="W54" s="23"/>
    </row>
    <row r="55" spans="1:23" s="16" customFormat="1" ht="36">
      <c r="A55" s="17">
        <v>92</v>
      </c>
      <c r="B55" s="18" t="s">
        <v>164</v>
      </c>
      <c r="C55" s="19" t="s">
        <v>165</v>
      </c>
      <c r="D55" s="19">
        <v>1</v>
      </c>
      <c r="E55" s="19" t="s">
        <v>120</v>
      </c>
      <c r="F55" s="19">
        <v>30</v>
      </c>
      <c r="G55" s="19" t="s">
        <v>159</v>
      </c>
      <c r="H55" s="19" t="s">
        <v>160</v>
      </c>
      <c r="I55" s="19" t="s">
        <v>161</v>
      </c>
      <c r="J55" s="20" t="s">
        <v>35</v>
      </c>
      <c r="K55" s="19" t="s">
        <v>162</v>
      </c>
      <c r="L55" s="19" t="s">
        <v>27</v>
      </c>
      <c r="M55" s="21"/>
      <c r="N55" s="22" t="s">
        <v>163</v>
      </c>
      <c r="O55" s="21"/>
      <c r="P55" s="21" t="s">
        <v>156</v>
      </c>
      <c r="Q55" s="23">
        <f>VLOOKUP($F55,'[1]Tablas salariales'!$V$5:$Y$25,4,FALSE)</f>
        <v>15831.713333333335</v>
      </c>
      <c r="R55" s="23">
        <f>VLOOKUP($C55,'[1]Tablas salariales'!$A$3:$M$64,10,FALSE)</f>
        <v>68126.94</v>
      </c>
      <c r="S55" s="24">
        <f>VLOOKUP($C55,'[1]Tablas salariales'!$A$3:$M$64,13,FALSE)</f>
        <v>101091.47333333333</v>
      </c>
    </row>
    <row r="56" spans="1:23" s="16" customFormat="1" ht="36">
      <c r="A56" s="17">
        <v>93</v>
      </c>
      <c r="B56" s="18" t="s">
        <v>166</v>
      </c>
      <c r="C56" s="19" t="s">
        <v>167</v>
      </c>
      <c r="D56" s="19">
        <v>1</v>
      </c>
      <c r="E56" s="19" t="s">
        <v>120</v>
      </c>
      <c r="F56" s="19">
        <v>30</v>
      </c>
      <c r="G56" s="19" t="s">
        <v>159</v>
      </c>
      <c r="H56" s="19" t="s">
        <v>160</v>
      </c>
      <c r="I56" s="19" t="s">
        <v>168</v>
      </c>
      <c r="J56" s="20" t="s">
        <v>35</v>
      </c>
      <c r="K56" s="19" t="s">
        <v>137</v>
      </c>
      <c r="L56" s="19" t="s">
        <v>27</v>
      </c>
      <c r="M56" s="21"/>
      <c r="N56" s="22" t="s">
        <v>163</v>
      </c>
      <c r="O56" s="21"/>
      <c r="P56" s="21" t="s">
        <v>156</v>
      </c>
      <c r="Q56" s="23">
        <f>VLOOKUP($F56,'[1]Tablas salariales'!$V$5:$Y$25,4,FALSE)</f>
        <v>15831.713333333335</v>
      </c>
      <c r="R56" s="23">
        <f>VLOOKUP($C56,'[1]Tablas salariales'!$A$3:$M$64,10,FALSE)</f>
        <v>68126.94</v>
      </c>
      <c r="S56" s="24">
        <f>VLOOKUP($C56,'[1]Tablas salariales'!$A$3:$M$64,13,FALSE)</f>
        <v>101091.47333333333</v>
      </c>
    </row>
    <row r="57" spans="1:23" s="16" customFormat="1" ht="74.25" customHeight="1">
      <c r="A57" s="17">
        <v>94</v>
      </c>
      <c r="B57" s="18" t="s">
        <v>169</v>
      </c>
      <c r="C57" s="19" t="s">
        <v>170</v>
      </c>
      <c r="D57" s="19">
        <v>1</v>
      </c>
      <c r="E57" s="19" t="s">
        <v>120</v>
      </c>
      <c r="F57" s="19">
        <v>30</v>
      </c>
      <c r="G57" s="19" t="s">
        <v>159</v>
      </c>
      <c r="H57" s="19" t="s">
        <v>171</v>
      </c>
      <c r="I57" s="19" t="s">
        <v>121</v>
      </c>
      <c r="J57" s="20" t="s">
        <v>35</v>
      </c>
      <c r="K57" s="19" t="s">
        <v>137</v>
      </c>
      <c r="L57" s="19" t="s">
        <v>27</v>
      </c>
      <c r="M57" s="21"/>
      <c r="N57" s="22" t="s">
        <v>163</v>
      </c>
      <c r="O57" s="21"/>
      <c r="P57" s="21" t="s">
        <v>156</v>
      </c>
      <c r="Q57" s="23">
        <f>VLOOKUP($F57,'[1]Tablas salariales'!$V$5:$Y$25,4,FALSE)</f>
        <v>15831.713333333335</v>
      </c>
      <c r="R57" s="23">
        <f>VLOOKUP($C57,'[1]Tablas salariales'!$A$3:$M$64,10,FALSE)</f>
        <v>68126.94</v>
      </c>
      <c r="S57" s="24">
        <f>VLOOKUP($C57,'[1]Tablas salariales'!$A$3:$M$64,13,FALSE)</f>
        <v>101091.47333333333</v>
      </c>
    </row>
    <row r="58" spans="1:23" s="16" customFormat="1" ht="42" customHeight="1">
      <c r="A58" s="17">
        <v>95</v>
      </c>
      <c r="B58" s="18" t="s">
        <v>172</v>
      </c>
      <c r="C58" s="19" t="s">
        <v>155</v>
      </c>
      <c r="D58" s="19">
        <v>1</v>
      </c>
      <c r="E58" s="19" t="s">
        <v>120</v>
      </c>
      <c r="F58" s="25">
        <v>28</v>
      </c>
      <c r="G58" s="19" t="s">
        <v>30</v>
      </c>
      <c r="H58" s="19" t="s">
        <v>47</v>
      </c>
      <c r="I58" s="19" t="s">
        <v>121</v>
      </c>
      <c r="J58" s="20" t="s">
        <v>35</v>
      </c>
      <c r="K58" s="19" t="s">
        <v>137</v>
      </c>
      <c r="L58" s="19" t="s">
        <v>27</v>
      </c>
      <c r="M58" s="21" t="s">
        <v>173</v>
      </c>
      <c r="N58" s="22" t="s">
        <v>151</v>
      </c>
      <c r="O58" s="22" t="s">
        <v>81</v>
      </c>
      <c r="P58" s="21" t="s">
        <v>156</v>
      </c>
      <c r="Q58" s="23">
        <f>VLOOKUP($F58,'[1]Tablas salariales'!$V$5:$Y$25,4,FALSE)</f>
        <v>13603.531666666666</v>
      </c>
      <c r="R58" s="23">
        <f>VLOOKUP($C58,'[1]Tablas salariales'!$A$3:$M$64,10,FALSE)</f>
        <v>39187.119999999995</v>
      </c>
      <c r="S58" s="24">
        <f>VLOOKUP($C58,'[1]Tablas salariales'!$A$3:$M$64,13,FALSE)</f>
        <v>69923.471666666665</v>
      </c>
    </row>
    <row r="59" spans="1:23" s="16" customFormat="1" ht="162" customHeight="1">
      <c r="A59" s="17">
        <v>96</v>
      </c>
      <c r="B59" s="35" t="s">
        <v>174</v>
      </c>
      <c r="C59" s="36" t="s">
        <v>75</v>
      </c>
      <c r="D59" s="19">
        <v>1</v>
      </c>
      <c r="E59" s="19" t="s">
        <v>76</v>
      </c>
      <c r="F59" s="25">
        <v>21</v>
      </c>
      <c r="G59" s="19" t="s">
        <v>30</v>
      </c>
      <c r="H59" s="19" t="s">
        <v>47</v>
      </c>
      <c r="I59" s="19" t="s">
        <v>175</v>
      </c>
      <c r="J59" s="20" t="s">
        <v>25</v>
      </c>
      <c r="K59" s="19" t="s">
        <v>26</v>
      </c>
      <c r="L59" s="19" t="s">
        <v>27</v>
      </c>
      <c r="M59" s="21" t="s">
        <v>176</v>
      </c>
      <c r="N59" s="22"/>
      <c r="O59" s="22" t="s">
        <v>131</v>
      </c>
      <c r="P59" s="21"/>
      <c r="Q59" s="23">
        <f>VLOOKUP($F59,'[1]Tablas salariales'!$V$5:$Y$25,4,FALSE)</f>
        <v>7735.8866666666672</v>
      </c>
      <c r="R59" s="23">
        <f>VLOOKUP($C59,'[1]Tablas salariales'!$A$3:$M$64,10,FALSE)</f>
        <v>24707.62</v>
      </c>
      <c r="S59" s="24">
        <f>VLOOKUP($C59,'[1]Tablas salariales'!$A$3:$M$64,13,FALSE)</f>
        <v>47509.226666666669</v>
      </c>
    </row>
    <row r="60" spans="1:23" s="16" customFormat="1" ht="90.75" customHeight="1">
      <c r="A60" s="17">
        <v>98</v>
      </c>
      <c r="B60" s="18" t="s">
        <v>177</v>
      </c>
      <c r="C60" s="19" t="s">
        <v>124</v>
      </c>
      <c r="D60" s="19">
        <v>1</v>
      </c>
      <c r="E60" s="19" t="s">
        <v>120</v>
      </c>
      <c r="F60" s="25">
        <v>24</v>
      </c>
      <c r="G60" s="19" t="s">
        <v>30</v>
      </c>
      <c r="H60" s="19" t="s">
        <v>47</v>
      </c>
      <c r="I60" s="19" t="s">
        <v>121</v>
      </c>
      <c r="J60" s="20" t="s">
        <v>25</v>
      </c>
      <c r="K60" s="19" t="s">
        <v>26</v>
      </c>
      <c r="L60" s="19" t="s">
        <v>27</v>
      </c>
      <c r="M60" s="21" t="s">
        <v>178</v>
      </c>
      <c r="N60" s="22"/>
      <c r="O60" s="21"/>
      <c r="P60" s="21"/>
      <c r="Q60" s="23">
        <f>VLOOKUP($F60,'[1]Tablas salariales'!$V$5:$Y$25,4,FALSE)</f>
        <v>9526.2766666666666</v>
      </c>
      <c r="R60" s="23">
        <f>VLOOKUP($C60,'[1]Tablas salariales'!$A$3:$M$64,10,FALSE)</f>
        <v>26671.539999999997</v>
      </c>
      <c r="S60" s="24">
        <f>VLOOKUP($C60,'[1]Tablas salariales'!$A$3:$M$64,13,FALSE)</f>
        <v>53330.636666666658</v>
      </c>
    </row>
    <row r="61" spans="1:23" s="16" customFormat="1" ht="48.75" thickBot="1">
      <c r="A61" s="17">
        <v>100</v>
      </c>
      <c r="B61" s="18" t="s">
        <v>179</v>
      </c>
      <c r="C61" s="19" t="s">
        <v>37</v>
      </c>
      <c r="D61" s="19">
        <v>13</v>
      </c>
      <c r="E61" s="19" t="s">
        <v>38</v>
      </c>
      <c r="F61" s="19">
        <v>15</v>
      </c>
      <c r="G61" s="19" t="s">
        <v>23</v>
      </c>
      <c r="H61" s="19" t="s">
        <v>39</v>
      </c>
      <c r="I61" s="19"/>
      <c r="J61" s="20" t="s">
        <v>25</v>
      </c>
      <c r="K61" s="19" t="s">
        <v>26</v>
      </c>
      <c r="L61" s="19" t="s">
        <v>27</v>
      </c>
      <c r="M61" s="21"/>
      <c r="N61" s="22"/>
      <c r="O61" s="26"/>
      <c r="P61" s="26" t="s">
        <v>180</v>
      </c>
      <c r="Q61" s="23">
        <f>VLOOKUP($F61,'[1]Tablas salariales'!$V$5:$Y$25,4,FALSE)</f>
        <v>5351.3950000000004</v>
      </c>
      <c r="R61" s="23">
        <f>VLOOKUP($C61,'[1]Tablas salariales'!$A$3:$M$64,10,FALSE)</f>
        <v>20439.440000000002</v>
      </c>
      <c r="S61" s="24">
        <f>VLOOKUP($C61,'[1]Tablas salariales'!$A$3:$M$64,13,FALSE)</f>
        <v>35571.355000000003</v>
      </c>
    </row>
    <row r="62" spans="1:23" s="1" customFormat="1" ht="39" customHeight="1">
      <c r="A62" s="77" t="s">
        <v>0</v>
      </c>
      <c r="B62" s="78"/>
      <c r="C62" s="78"/>
      <c r="D62" s="78"/>
      <c r="E62" s="78"/>
      <c r="F62" s="78"/>
      <c r="G62" s="78"/>
      <c r="H62" s="78"/>
      <c r="I62" s="78"/>
      <c r="J62" s="78"/>
      <c r="K62" s="78"/>
      <c r="L62" s="78"/>
      <c r="M62" s="78"/>
      <c r="N62" s="78"/>
      <c r="O62" s="78"/>
      <c r="P62" s="78"/>
      <c r="Q62" s="78"/>
      <c r="R62" s="78"/>
      <c r="S62" s="78"/>
    </row>
    <row r="63" spans="1:23" s="1" customFormat="1" ht="30" customHeight="1" thickBot="1">
      <c r="A63" s="79"/>
      <c r="B63" s="80"/>
      <c r="C63" s="80"/>
      <c r="D63" s="80"/>
      <c r="E63" s="80"/>
      <c r="F63" s="80"/>
      <c r="G63" s="80"/>
      <c r="H63" s="80"/>
      <c r="I63" s="80"/>
      <c r="J63" s="80"/>
      <c r="K63" s="80"/>
      <c r="L63" s="80"/>
      <c r="M63" s="80"/>
      <c r="N63" s="80"/>
      <c r="O63" s="80"/>
      <c r="P63" s="80"/>
      <c r="Q63" s="80"/>
      <c r="R63" s="80"/>
      <c r="S63" s="80"/>
    </row>
    <row r="64" spans="1:23" s="7" customFormat="1" ht="47.25" customHeight="1" thickBot="1">
      <c r="A64" s="2" t="s">
        <v>1</v>
      </c>
      <c r="B64" s="3" t="s">
        <v>2</v>
      </c>
      <c r="C64" s="3" t="s">
        <v>3</v>
      </c>
      <c r="D64" s="3" t="s">
        <v>4</v>
      </c>
      <c r="E64" s="3" t="s">
        <v>5</v>
      </c>
      <c r="F64" s="3" t="s">
        <v>6</v>
      </c>
      <c r="G64" s="3" t="s">
        <v>7</v>
      </c>
      <c r="H64" s="3" t="s">
        <v>8</v>
      </c>
      <c r="I64" s="3" t="s">
        <v>9</v>
      </c>
      <c r="J64" s="3" t="s">
        <v>10</v>
      </c>
      <c r="K64" s="3" t="s">
        <v>11</v>
      </c>
      <c r="L64" s="3" t="s">
        <v>12</v>
      </c>
      <c r="M64" s="4" t="s">
        <v>13</v>
      </c>
      <c r="N64" s="4" t="s">
        <v>14</v>
      </c>
      <c r="O64" s="4" t="s">
        <v>15</v>
      </c>
      <c r="P64" s="4" t="s">
        <v>16</v>
      </c>
      <c r="Q64" s="5" t="s">
        <v>17</v>
      </c>
      <c r="R64" s="5" t="s">
        <v>18</v>
      </c>
      <c r="S64" s="6" t="s">
        <v>19</v>
      </c>
    </row>
    <row r="65" spans="1:19" s="16" customFormat="1" ht="58.5" customHeight="1">
      <c r="A65" s="17">
        <v>107</v>
      </c>
      <c r="B65" s="18" t="s">
        <v>181</v>
      </c>
      <c r="C65" s="19" t="s">
        <v>182</v>
      </c>
      <c r="D65" s="19">
        <v>1</v>
      </c>
      <c r="E65" s="19" t="s">
        <v>120</v>
      </c>
      <c r="F65" s="25">
        <v>30</v>
      </c>
      <c r="G65" s="19" t="s">
        <v>183</v>
      </c>
      <c r="H65" s="19" t="s">
        <v>184</v>
      </c>
      <c r="I65" s="22" t="s">
        <v>168</v>
      </c>
      <c r="J65" s="20" t="s">
        <v>35</v>
      </c>
      <c r="K65" s="19" t="s">
        <v>137</v>
      </c>
      <c r="L65" s="19" t="s">
        <v>27</v>
      </c>
      <c r="M65" s="21"/>
      <c r="N65" s="22" t="s">
        <v>185</v>
      </c>
      <c r="O65" s="22" t="s">
        <v>186</v>
      </c>
      <c r="P65" s="21" t="s">
        <v>187</v>
      </c>
      <c r="Q65" s="23">
        <f>VLOOKUP($F65,'[1]Tablas salariales'!$V$5:$Y$25,4,FALSE)</f>
        <v>15831.713333333335</v>
      </c>
      <c r="R65" s="23">
        <f>VLOOKUP($C65,'[1]Tablas salariales'!$A$3:$M$64,10,FALSE)</f>
        <v>62807.5</v>
      </c>
      <c r="S65" s="24">
        <f>VLOOKUP($C65,'[1]Tablas salariales'!$A$3:$M$64,13,FALSE)</f>
        <v>95772.033333333326</v>
      </c>
    </row>
    <row r="66" spans="1:19" s="16" customFormat="1" ht="55.5" customHeight="1">
      <c r="A66" s="17">
        <v>108</v>
      </c>
      <c r="B66" s="18" t="s">
        <v>188</v>
      </c>
      <c r="C66" s="19" t="s">
        <v>189</v>
      </c>
      <c r="D66" s="19">
        <v>1</v>
      </c>
      <c r="E66" s="19" t="s">
        <v>120</v>
      </c>
      <c r="F66" s="25">
        <v>30</v>
      </c>
      <c r="G66" s="19" t="s">
        <v>159</v>
      </c>
      <c r="H66" s="19" t="s">
        <v>184</v>
      </c>
      <c r="I66" s="19" t="s">
        <v>168</v>
      </c>
      <c r="J66" s="20" t="s">
        <v>35</v>
      </c>
      <c r="K66" s="19" t="s">
        <v>137</v>
      </c>
      <c r="L66" s="19" t="s">
        <v>27</v>
      </c>
      <c r="M66" s="21"/>
      <c r="N66" s="22" t="s">
        <v>185</v>
      </c>
      <c r="O66" s="22" t="s">
        <v>186</v>
      </c>
      <c r="P66" s="21" t="s">
        <v>187</v>
      </c>
      <c r="Q66" s="23">
        <f>VLOOKUP($F66,'[1]Tablas salariales'!$V$5:$Y$25,4,FALSE)</f>
        <v>15831.713333333335</v>
      </c>
      <c r="R66" s="23">
        <f>VLOOKUP($C66,'[1]Tablas salariales'!$A$3:$M$64,10,FALSE)</f>
        <v>48745.06</v>
      </c>
      <c r="S66" s="24">
        <f>VLOOKUP($C66,'[1]Tablas salariales'!$A$3:$M$64,13,FALSE)</f>
        <v>81709.593333333323</v>
      </c>
    </row>
    <row r="67" spans="1:19" s="16" customFormat="1" ht="81.75" customHeight="1">
      <c r="A67" s="17">
        <v>109</v>
      </c>
      <c r="B67" s="18" t="s">
        <v>190</v>
      </c>
      <c r="C67" s="19" t="s">
        <v>158</v>
      </c>
      <c r="D67" s="19">
        <v>1</v>
      </c>
      <c r="E67" s="19" t="s">
        <v>120</v>
      </c>
      <c r="F67" s="25">
        <v>30</v>
      </c>
      <c r="G67" s="19" t="s">
        <v>159</v>
      </c>
      <c r="H67" s="19" t="s">
        <v>191</v>
      </c>
      <c r="I67" s="19" t="s">
        <v>168</v>
      </c>
      <c r="J67" s="20" t="s">
        <v>35</v>
      </c>
      <c r="K67" s="19" t="s">
        <v>137</v>
      </c>
      <c r="L67" s="19" t="s">
        <v>27</v>
      </c>
      <c r="M67" s="21"/>
      <c r="N67" s="22" t="s">
        <v>185</v>
      </c>
      <c r="O67" s="22" t="s">
        <v>186</v>
      </c>
      <c r="P67" s="21" t="s">
        <v>187</v>
      </c>
      <c r="Q67" s="23">
        <f>VLOOKUP($F67,'[1]Tablas salariales'!$V$5:$Y$25,4,FALSE)</f>
        <v>15831.713333333335</v>
      </c>
      <c r="R67" s="23">
        <f>VLOOKUP($C67,'[1]Tablas salariales'!$A$3:$M$64,10,FALSE)</f>
        <v>60666.340000000004</v>
      </c>
      <c r="S67" s="24">
        <f>VLOOKUP($C67,'[1]Tablas salariales'!$A$3:$M$64,13,FALSE)</f>
        <v>93630.873333333337</v>
      </c>
    </row>
    <row r="68" spans="1:19" s="16" customFormat="1" ht="90" customHeight="1">
      <c r="A68" s="17">
        <v>110</v>
      </c>
      <c r="B68" s="18" t="s">
        <v>192</v>
      </c>
      <c r="C68" s="19" t="s">
        <v>193</v>
      </c>
      <c r="D68" s="19">
        <v>1</v>
      </c>
      <c r="E68" s="19" t="s">
        <v>120</v>
      </c>
      <c r="F68" s="25">
        <v>30</v>
      </c>
      <c r="G68" s="19" t="s">
        <v>183</v>
      </c>
      <c r="H68" s="19" t="s">
        <v>194</v>
      </c>
      <c r="I68" s="19" t="s">
        <v>195</v>
      </c>
      <c r="J68" s="20" t="s">
        <v>35</v>
      </c>
      <c r="K68" s="19" t="s">
        <v>137</v>
      </c>
      <c r="L68" s="19" t="s">
        <v>27</v>
      </c>
      <c r="M68" s="21"/>
      <c r="N68" s="22" t="s">
        <v>196</v>
      </c>
      <c r="O68" s="22" t="s">
        <v>186</v>
      </c>
      <c r="P68" s="21" t="s">
        <v>187</v>
      </c>
      <c r="Q68" s="23">
        <f>VLOOKUP($F68,'[1]Tablas salariales'!$V$5:$Y$25,4,FALSE)</f>
        <v>15831.713333333335</v>
      </c>
      <c r="R68" s="23">
        <f>VLOOKUP($C68,'[1]Tablas salariales'!$A$3:$M$64,10,FALSE)</f>
        <v>66464.72</v>
      </c>
      <c r="S68" s="24">
        <f>VLOOKUP($C68,'[1]Tablas salariales'!$A$3:$M$64,13,FALSE)</f>
        <v>99429.253333333327</v>
      </c>
    </row>
    <row r="69" spans="1:19" s="16" customFormat="1" ht="39.75" customHeight="1">
      <c r="A69" s="17">
        <v>115</v>
      </c>
      <c r="B69" s="18" t="s">
        <v>197</v>
      </c>
      <c r="C69" s="19" t="s">
        <v>134</v>
      </c>
      <c r="D69" s="19">
        <v>1</v>
      </c>
      <c r="E69" s="19" t="s">
        <v>198</v>
      </c>
      <c r="F69" s="25">
        <v>24</v>
      </c>
      <c r="G69" s="19" t="s">
        <v>30</v>
      </c>
      <c r="H69" s="19" t="s">
        <v>47</v>
      </c>
      <c r="I69" s="19" t="s">
        <v>199</v>
      </c>
      <c r="J69" s="37" t="s">
        <v>35</v>
      </c>
      <c r="K69" s="19" t="s">
        <v>137</v>
      </c>
      <c r="L69" s="19" t="s">
        <v>27</v>
      </c>
      <c r="M69" s="26"/>
      <c r="N69" s="22"/>
      <c r="O69" s="22"/>
      <c r="P69" s="21"/>
      <c r="Q69" s="23">
        <f>VLOOKUP($F69,'[1]Tablas salariales'!$V$5:$Y$25,4,FALSE)</f>
        <v>9526.2766666666666</v>
      </c>
      <c r="R69" s="23">
        <f>VLOOKUP($C69,'[1]Tablas salariales'!$A$3:$M$64,10,FALSE)</f>
        <v>34072.22</v>
      </c>
      <c r="S69" s="24">
        <f>VLOOKUP($C69,'[1]Tablas salariales'!$A$3:$M$64,13,FALSE)</f>
        <v>60731.316666666666</v>
      </c>
    </row>
    <row r="70" spans="1:19" s="16" customFormat="1" ht="32.25" customHeight="1">
      <c r="A70" s="17">
        <v>116</v>
      </c>
      <c r="B70" s="18" t="s">
        <v>200</v>
      </c>
      <c r="C70" s="19" t="s">
        <v>129</v>
      </c>
      <c r="D70" s="19">
        <v>1</v>
      </c>
      <c r="E70" s="19" t="s">
        <v>120</v>
      </c>
      <c r="F70" s="19">
        <v>26</v>
      </c>
      <c r="G70" s="19" t="s">
        <v>86</v>
      </c>
      <c r="H70" s="19" t="s">
        <v>47</v>
      </c>
      <c r="I70" s="19" t="s">
        <v>121</v>
      </c>
      <c r="J70" s="20" t="s">
        <v>35</v>
      </c>
      <c r="K70" s="19" t="s">
        <v>26</v>
      </c>
      <c r="L70" s="19" t="s">
        <v>27</v>
      </c>
      <c r="M70" s="26"/>
      <c r="N70" s="22"/>
      <c r="O70" s="22"/>
      <c r="P70" s="21"/>
      <c r="Q70" s="23">
        <f>VLOOKUP($F70,'[1]Tablas salariales'!$V$5:$Y$25,4,FALSE)</f>
        <v>11410.536666666667</v>
      </c>
      <c r="R70" s="23">
        <f>VLOOKUP($C70,'[1]Tablas salariales'!$A$3:$M$64,10,FALSE)</f>
        <v>38044.019999999997</v>
      </c>
      <c r="S70" s="24">
        <f>VLOOKUP($C70,'[1]Tablas salariales'!$A$3:$M$64,13,FALSE)</f>
        <v>66587.376666666663</v>
      </c>
    </row>
    <row r="71" spans="1:19" s="16" customFormat="1" ht="32.25" customHeight="1">
      <c r="A71" s="17">
        <v>117</v>
      </c>
      <c r="B71" s="18" t="s">
        <v>201</v>
      </c>
      <c r="C71" s="19" t="s">
        <v>134</v>
      </c>
      <c r="D71" s="19">
        <v>1</v>
      </c>
      <c r="E71" s="19" t="s">
        <v>120</v>
      </c>
      <c r="F71" s="19">
        <v>24</v>
      </c>
      <c r="G71" s="19" t="s">
        <v>86</v>
      </c>
      <c r="H71" s="19" t="s">
        <v>47</v>
      </c>
      <c r="I71" s="19" t="s">
        <v>121</v>
      </c>
      <c r="J71" s="20" t="s">
        <v>35</v>
      </c>
      <c r="K71" s="19" t="s">
        <v>137</v>
      </c>
      <c r="L71" s="19" t="s">
        <v>27</v>
      </c>
      <c r="M71" s="32"/>
      <c r="N71" s="19"/>
      <c r="O71" s="32"/>
      <c r="P71" s="33"/>
      <c r="Q71" s="23">
        <f>VLOOKUP($F71,'[1]Tablas salariales'!$V$5:$Y$25,4,FALSE)</f>
        <v>9526.2766666666666</v>
      </c>
      <c r="R71" s="23">
        <f>VLOOKUP($C71,'[1]Tablas salariales'!$A$3:$M$64,10,FALSE)</f>
        <v>34072.22</v>
      </c>
      <c r="S71" s="24">
        <f>VLOOKUP($C71,'[1]Tablas salariales'!$A$3:$M$64,13,FALSE)</f>
        <v>60731.316666666666</v>
      </c>
    </row>
    <row r="72" spans="1:19" s="16" customFormat="1" ht="32.25" customHeight="1">
      <c r="A72" s="17">
        <v>118</v>
      </c>
      <c r="B72" s="18" t="s">
        <v>202</v>
      </c>
      <c r="C72" s="19" t="s">
        <v>134</v>
      </c>
      <c r="D72" s="19">
        <v>1</v>
      </c>
      <c r="E72" s="19" t="s">
        <v>120</v>
      </c>
      <c r="F72" s="19">
        <v>24</v>
      </c>
      <c r="G72" s="19" t="s">
        <v>86</v>
      </c>
      <c r="H72" s="19" t="s">
        <v>47</v>
      </c>
      <c r="I72" s="19" t="s">
        <v>121</v>
      </c>
      <c r="J72" s="20" t="s">
        <v>35</v>
      </c>
      <c r="K72" s="19" t="s">
        <v>137</v>
      </c>
      <c r="L72" s="19" t="s">
        <v>27</v>
      </c>
      <c r="M72" s="32"/>
      <c r="N72" s="19"/>
      <c r="O72" s="32"/>
      <c r="P72" s="33"/>
      <c r="Q72" s="23">
        <f>VLOOKUP($F72,'[1]Tablas salariales'!$V$5:$Y$25,4,FALSE)</f>
        <v>9526.2766666666666</v>
      </c>
      <c r="R72" s="23">
        <f>VLOOKUP($C72,'[1]Tablas salariales'!$A$3:$M$64,10,FALSE)</f>
        <v>34072.22</v>
      </c>
      <c r="S72" s="24">
        <f>VLOOKUP($C72,'[1]Tablas salariales'!$A$3:$M$64,13,FALSE)</f>
        <v>60731.316666666666</v>
      </c>
    </row>
    <row r="73" spans="1:19" s="16" customFormat="1" ht="45.75" customHeight="1">
      <c r="A73" s="17">
        <v>119</v>
      </c>
      <c r="B73" s="18" t="s">
        <v>203</v>
      </c>
      <c r="C73" s="19" t="s">
        <v>204</v>
      </c>
      <c r="D73" s="19">
        <v>1</v>
      </c>
      <c r="E73" s="19" t="s">
        <v>120</v>
      </c>
      <c r="F73" s="19">
        <v>28</v>
      </c>
      <c r="G73" s="19" t="s">
        <v>86</v>
      </c>
      <c r="H73" s="19" t="s">
        <v>47</v>
      </c>
      <c r="I73" s="19" t="s">
        <v>121</v>
      </c>
      <c r="J73" s="20" t="s">
        <v>35</v>
      </c>
      <c r="K73" s="19" t="s">
        <v>137</v>
      </c>
      <c r="L73" s="19" t="s">
        <v>27</v>
      </c>
      <c r="M73" s="22" t="s">
        <v>205</v>
      </c>
      <c r="N73" s="19"/>
      <c r="O73" s="32"/>
      <c r="P73" s="33"/>
      <c r="Q73" s="23">
        <f>VLOOKUP($F73,'[1]Tablas salariales'!$V$5:$Y$25,4,FALSE)</f>
        <v>13603.531666666666</v>
      </c>
      <c r="R73" s="23">
        <v>38044.160000000003</v>
      </c>
      <c r="S73" s="24">
        <v>68780.639999999999</v>
      </c>
    </row>
    <row r="74" spans="1:19" s="16" customFormat="1" ht="45.75" customHeight="1">
      <c r="A74" s="17">
        <v>120</v>
      </c>
      <c r="B74" s="18" t="s">
        <v>206</v>
      </c>
      <c r="C74" s="19" t="s">
        <v>46</v>
      </c>
      <c r="D74" s="19">
        <v>2</v>
      </c>
      <c r="E74" s="19" t="s">
        <v>43</v>
      </c>
      <c r="F74" s="19">
        <v>17</v>
      </c>
      <c r="G74" s="19" t="s">
        <v>86</v>
      </c>
      <c r="H74" s="19" t="s">
        <v>207</v>
      </c>
      <c r="I74" s="19" t="s">
        <v>208</v>
      </c>
      <c r="J74" s="20" t="s">
        <v>25</v>
      </c>
      <c r="K74" s="19" t="s">
        <v>26</v>
      </c>
      <c r="L74" s="19" t="s">
        <v>27</v>
      </c>
      <c r="M74" s="21"/>
      <c r="N74" s="19"/>
      <c r="O74" s="32"/>
      <c r="P74" s="33"/>
      <c r="Q74" s="23">
        <f>VLOOKUP($F74,'[1]Tablas salariales'!$V$5:$Y$25,4,FALSE)</f>
        <v>6085.0883333333331</v>
      </c>
      <c r="R74" s="23">
        <f>VLOOKUP($C74,'[1]Tablas salariales'!$A$3:$M$64,10,FALSE)</f>
        <v>21439.88</v>
      </c>
      <c r="S74" s="24">
        <f>VLOOKUP($C74,'[1]Tablas salariales'!$A$3:$M$64,13,FALSE)</f>
        <v>39063.708333333336</v>
      </c>
    </row>
    <row r="75" spans="1:19" s="16" customFormat="1" ht="45.75" customHeight="1">
      <c r="A75" s="17">
        <v>121</v>
      </c>
      <c r="B75" s="18" t="s">
        <v>209</v>
      </c>
      <c r="C75" s="19" t="s">
        <v>37</v>
      </c>
      <c r="D75" s="19">
        <v>1</v>
      </c>
      <c r="E75" s="19" t="s">
        <v>38</v>
      </c>
      <c r="F75" s="19">
        <v>15</v>
      </c>
      <c r="G75" s="19" t="s">
        <v>23</v>
      </c>
      <c r="H75" s="19" t="s">
        <v>48</v>
      </c>
      <c r="I75" s="19"/>
      <c r="J75" s="20" t="s">
        <v>35</v>
      </c>
      <c r="K75" s="19" t="s">
        <v>26</v>
      </c>
      <c r="L75" s="19" t="s">
        <v>27</v>
      </c>
      <c r="M75" s="21"/>
      <c r="N75" s="19"/>
      <c r="O75" s="32"/>
      <c r="P75" s="33"/>
      <c r="Q75" s="23">
        <f>VLOOKUP($F75,'[1]Tablas salariales'!$V$5:$Y$25,4,FALSE)</f>
        <v>5351.3950000000004</v>
      </c>
      <c r="R75" s="23">
        <f>VLOOKUP($C75,'[1]Tablas salariales'!$A$3:$M$64,10,FALSE)</f>
        <v>20439.440000000002</v>
      </c>
      <c r="S75" s="24">
        <f>VLOOKUP($C75,'[1]Tablas salariales'!$A$3:$M$64,13,FALSE)</f>
        <v>35571.355000000003</v>
      </c>
    </row>
    <row r="76" spans="1:19" s="16" customFormat="1" ht="45.75" customHeight="1">
      <c r="A76" s="17">
        <v>122</v>
      </c>
      <c r="B76" s="18" t="s">
        <v>210</v>
      </c>
      <c r="C76" s="19" t="s">
        <v>65</v>
      </c>
      <c r="D76" s="19">
        <v>1</v>
      </c>
      <c r="E76" s="19" t="s">
        <v>43</v>
      </c>
      <c r="F76" s="19">
        <v>18</v>
      </c>
      <c r="G76" s="19" t="s">
        <v>23</v>
      </c>
      <c r="H76" s="19" t="s">
        <v>211</v>
      </c>
      <c r="I76" s="19"/>
      <c r="J76" s="20" t="s">
        <v>35</v>
      </c>
      <c r="K76" s="19" t="s">
        <v>26</v>
      </c>
      <c r="L76" s="19" t="s">
        <v>27</v>
      </c>
      <c r="M76" s="21"/>
      <c r="N76" s="19"/>
      <c r="O76" s="32"/>
      <c r="P76" s="33"/>
      <c r="Q76" s="23">
        <f>VLOOKUP($F76,'[1]Tablas salariales'!$V$5:$Y$25,4,FALSE)</f>
        <v>6452.2266666666656</v>
      </c>
      <c r="R76" s="23">
        <f>VLOOKUP($C76,'[1]Tablas salariales'!$A$3:$M$64,10,FALSE)</f>
        <v>25833.08</v>
      </c>
      <c r="S76" s="24">
        <f>VLOOKUP($C76,'[1]Tablas salariales'!$A$3:$M$64,13,FALSE)</f>
        <v>43824.046666666669</v>
      </c>
    </row>
    <row r="77" spans="1:19" s="16" customFormat="1" ht="45.75" customHeight="1">
      <c r="A77" s="17">
        <v>123</v>
      </c>
      <c r="B77" s="18" t="s">
        <v>212</v>
      </c>
      <c r="C77" s="19" t="s">
        <v>129</v>
      </c>
      <c r="D77" s="19">
        <v>1</v>
      </c>
      <c r="E77" s="19" t="s">
        <v>120</v>
      </c>
      <c r="F77" s="19">
        <v>26</v>
      </c>
      <c r="G77" s="19" t="s">
        <v>86</v>
      </c>
      <c r="H77" s="19" t="s">
        <v>47</v>
      </c>
      <c r="I77" s="19" t="s">
        <v>121</v>
      </c>
      <c r="J77" s="20" t="s">
        <v>35</v>
      </c>
      <c r="K77" s="19" t="s">
        <v>26</v>
      </c>
      <c r="L77" s="19" t="s">
        <v>27</v>
      </c>
      <c r="M77" s="21"/>
      <c r="N77" s="19" t="s">
        <v>130</v>
      </c>
      <c r="O77" s="32"/>
      <c r="P77" s="21" t="s">
        <v>132</v>
      </c>
      <c r="Q77" s="23">
        <f>VLOOKUP($F77,'[1]Tablas salariales'!$V$5:$Y$25,4,FALSE)</f>
        <v>11410.536666666667</v>
      </c>
      <c r="R77" s="23">
        <f>VLOOKUP($C77,'[1]Tablas salariales'!$A$3:$M$64,10,FALSE)</f>
        <v>38044.019999999997</v>
      </c>
      <c r="S77" s="24">
        <f>VLOOKUP($C77,'[1]Tablas salariales'!$A$3:$M$64,13,FALSE)</f>
        <v>66587.376666666663</v>
      </c>
    </row>
    <row r="78" spans="1:19" s="27" customFormat="1" ht="212.25" customHeight="1">
      <c r="A78" s="17">
        <v>124</v>
      </c>
      <c r="B78" s="18" t="s">
        <v>213</v>
      </c>
      <c r="C78" s="19" t="s">
        <v>119</v>
      </c>
      <c r="D78" s="19">
        <v>1</v>
      </c>
      <c r="E78" s="19" t="s">
        <v>120</v>
      </c>
      <c r="F78" s="19">
        <v>24</v>
      </c>
      <c r="G78" s="19" t="s">
        <v>30</v>
      </c>
      <c r="H78" s="19" t="s">
        <v>31</v>
      </c>
      <c r="I78" s="19" t="s">
        <v>208</v>
      </c>
      <c r="J78" s="20" t="s">
        <v>35</v>
      </c>
      <c r="K78" s="19" t="s">
        <v>26</v>
      </c>
      <c r="L78" s="19" t="s">
        <v>27</v>
      </c>
      <c r="M78" s="22" t="s">
        <v>214</v>
      </c>
      <c r="N78" s="19"/>
      <c r="O78" s="32"/>
      <c r="P78" s="33"/>
      <c r="Q78" s="23">
        <f>VLOOKUP($F78,'[1]Tablas salariales'!$V$5:$Y$25,4,FALSE)</f>
        <v>9526.2766666666666</v>
      </c>
      <c r="R78" s="23">
        <f>VLOOKUP($C78,'[1]Tablas salariales'!$A$3:$M$64,10,FALSE)</f>
        <v>26671.539999999997</v>
      </c>
      <c r="S78" s="24">
        <f>VLOOKUP($C78,'[1]Tablas salariales'!$A$3:$M$64,13,FALSE)</f>
        <v>53330.636666666658</v>
      </c>
    </row>
    <row r="79" spans="1:19" s="16" customFormat="1" ht="48.75" customHeight="1">
      <c r="A79" s="17">
        <v>125</v>
      </c>
      <c r="B79" s="18" t="s">
        <v>215</v>
      </c>
      <c r="C79" s="19" t="s">
        <v>216</v>
      </c>
      <c r="D79" s="19">
        <v>1</v>
      </c>
      <c r="E79" s="19" t="s">
        <v>43</v>
      </c>
      <c r="F79" s="19">
        <v>18</v>
      </c>
      <c r="G79" s="19" t="s">
        <v>30</v>
      </c>
      <c r="H79" s="19" t="s">
        <v>47</v>
      </c>
      <c r="I79" s="19" t="s">
        <v>48</v>
      </c>
      <c r="J79" s="20" t="s">
        <v>35</v>
      </c>
      <c r="K79" s="19" t="s">
        <v>26</v>
      </c>
      <c r="L79" s="19" t="s">
        <v>27</v>
      </c>
      <c r="M79" s="21"/>
      <c r="N79" s="22" t="s">
        <v>130</v>
      </c>
      <c r="O79" s="21"/>
      <c r="P79" s="21"/>
      <c r="Q79" s="23">
        <f>VLOOKUP($F79,'[1]Tablas salariales'!$V$5:$Y$25,4,FALSE)</f>
        <v>6452.2266666666656</v>
      </c>
      <c r="R79" s="23">
        <f>VLOOKUP($C79,'[1]Tablas salariales'!$A$3:$M$64,10,FALSE)</f>
        <v>29780.66</v>
      </c>
      <c r="S79" s="24">
        <v>47771.74</v>
      </c>
    </row>
    <row r="80" spans="1:19" s="16" customFormat="1" ht="39.75" customHeight="1">
      <c r="A80" s="17">
        <v>126</v>
      </c>
      <c r="B80" s="18" t="s">
        <v>217</v>
      </c>
      <c r="C80" s="19" t="s">
        <v>134</v>
      </c>
      <c r="D80" s="19">
        <v>1</v>
      </c>
      <c r="E80" s="19" t="s">
        <v>120</v>
      </c>
      <c r="F80" s="19">
        <v>24</v>
      </c>
      <c r="G80" s="19" t="s">
        <v>23</v>
      </c>
      <c r="H80" s="19" t="s">
        <v>47</v>
      </c>
      <c r="I80" s="19" t="s">
        <v>121</v>
      </c>
      <c r="J80" s="20" t="s">
        <v>35</v>
      </c>
      <c r="K80" s="19" t="s">
        <v>26</v>
      </c>
      <c r="L80" s="19" t="s">
        <v>27</v>
      </c>
      <c r="M80" s="21"/>
      <c r="N80" s="22"/>
      <c r="O80" s="21"/>
      <c r="P80" s="21"/>
      <c r="Q80" s="23">
        <f>VLOOKUP($F80,'[1]Tablas salariales'!$V$5:$Y$25,4,FALSE)</f>
        <v>9526.2766666666666</v>
      </c>
      <c r="R80" s="23">
        <f>VLOOKUP($C80,'[1]Tablas salariales'!$A$3:$M$64,10,FALSE)</f>
        <v>34072.22</v>
      </c>
      <c r="S80" s="24">
        <f>VLOOKUP($C80,'[1]Tablas salariales'!$A$3:$M$64,13,FALSE)</f>
        <v>60731.316666666666</v>
      </c>
    </row>
    <row r="81" spans="1:19" s="27" customFormat="1" ht="36">
      <c r="A81" s="17">
        <v>127</v>
      </c>
      <c r="B81" s="18" t="s">
        <v>218</v>
      </c>
      <c r="C81" s="19" t="s">
        <v>219</v>
      </c>
      <c r="D81" s="19">
        <v>2</v>
      </c>
      <c r="E81" s="19" t="s">
        <v>120</v>
      </c>
      <c r="F81" s="19">
        <v>26</v>
      </c>
      <c r="G81" s="19" t="s">
        <v>30</v>
      </c>
      <c r="H81" s="19" t="s">
        <v>47</v>
      </c>
      <c r="I81" s="19" t="s">
        <v>121</v>
      </c>
      <c r="J81" s="20" t="s">
        <v>35</v>
      </c>
      <c r="K81" s="19" t="s">
        <v>26</v>
      </c>
      <c r="L81" s="19" t="s">
        <v>27</v>
      </c>
      <c r="M81" s="21" t="s">
        <v>220</v>
      </c>
      <c r="N81" s="22" t="s">
        <v>221</v>
      </c>
      <c r="O81" s="22" t="s">
        <v>186</v>
      </c>
      <c r="P81" s="21"/>
      <c r="Q81" s="23">
        <f>VLOOKUP($F81,'[1]Tablas salariales'!$V$5:$Y$25,4,FALSE)</f>
        <v>11410.536666666667</v>
      </c>
      <c r="R81" s="23">
        <v>34072.22</v>
      </c>
      <c r="S81" s="24">
        <v>62615.74</v>
      </c>
    </row>
    <row r="82" spans="1:19" s="27" customFormat="1" ht="42" customHeight="1">
      <c r="A82" s="17">
        <v>128</v>
      </c>
      <c r="B82" s="18" t="s">
        <v>222</v>
      </c>
      <c r="C82" s="19" t="s">
        <v>134</v>
      </c>
      <c r="D82" s="19">
        <v>1</v>
      </c>
      <c r="E82" s="19" t="s">
        <v>120</v>
      </c>
      <c r="F82" s="19">
        <v>24</v>
      </c>
      <c r="G82" s="19" t="s">
        <v>23</v>
      </c>
      <c r="H82" s="19" t="s">
        <v>47</v>
      </c>
      <c r="I82" s="19" t="s">
        <v>121</v>
      </c>
      <c r="J82" s="20" t="s">
        <v>35</v>
      </c>
      <c r="K82" s="19" t="s">
        <v>26</v>
      </c>
      <c r="L82" s="19" t="s">
        <v>27</v>
      </c>
      <c r="M82" s="21"/>
      <c r="N82" s="22"/>
      <c r="O82" s="22"/>
      <c r="P82" s="21"/>
      <c r="Q82" s="23">
        <f>VLOOKUP($F82,'[1]Tablas salariales'!$V$5:$Y$25,4,FALSE)</f>
        <v>9526.2766666666666</v>
      </c>
      <c r="R82" s="23">
        <f>VLOOKUP($C82,'[1]Tablas salariales'!$A$3:$M$64,10,FALSE)</f>
        <v>34072.22</v>
      </c>
      <c r="S82" s="24">
        <f>VLOOKUP($C82,'[1]Tablas salariales'!$A$3:$M$64,13,FALSE)</f>
        <v>60731.316666666666</v>
      </c>
    </row>
    <row r="83" spans="1:19" s="27" customFormat="1" ht="62.25" customHeight="1">
      <c r="A83" s="17">
        <v>129</v>
      </c>
      <c r="B83" s="18" t="s">
        <v>223</v>
      </c>
      <c r="C83" s="19" t="s">
        <v>75</v>
      </c>
      <c r="D83" s="19">
        <v>1</v>
      </c>
      <c r="E83" s="19" t="s">
        <v>76</v>
      </c>
      <c r="F83" s="19">
        <v>21</v>
      </c>
      <c r="G83" s="19" t="s">
        <v>30</v>
      </c>
      <c r="H83" s="19" t="s">
        <v>224</v>
      </c>
      <c r="I83" s="19" t="s">
        <v>77</v>
      </c>
      <c r="J83" s="20" t="s">
        <v>25</v>
      </c>
      <c r="K83" s="19" t="s">
        <v>26</v>
      </c>
      <c r="L83" s="19" t="s">
        <v>27</v>
      </c>
      <c r="M83" s="21" t="s">
        <v>225</v>
      </c>
      <c r="N83" s="22"/>
      <c r="O83" s="22"/>
      <c r="P83" s="21"/>
      <c r="Q83" s="23">
        <f>VLOOKUP($F83,'[1]Tablas salariales'!$V$5:$Y$25,4,FALSE)</f>
        <v>7735.8866666666672</v>
      </c>
      <c r="R83" s="23">
        <f>VLOOKUP($C83,'[1]Tablas salariales'!$A$3:$M$64,10,FALSE)</f>
        <v>24707.62</v>
      </c>
      <c r="S83" s="24">
        <f>VLOOKUP($C83,'[1]Tablas salariales'!$A$3:$M$64,13,FALSE)</f>
        <v>47509.226666666669</v>
      </c>
    </row>
    <row r="84" spans="1:19" s="27" customFormat="1" ht="62.25" customHeight="1" thickBot="1">
      <c r="A84" s="17">
        <v>131</v>
      </c>
      <c r="B84" s="18" t="s">
        <v>226</v>
      </c>
      <c r="C84" s="19" t="s">
        <v>75</v>
      </c>
      <c r="D84" s="19">
        <v>5</v>
      </c>
      <c r="E84" s="19" t="s">
        <v>76</v>
      </c>
      <c r="F84" s="19">
        <v>21</v>
      </c>
      <c r="G84" s="19" t="s">
        <v>30</v>
      </c>
      <c r="H84" s="19" t="s">
        <v>224</v>
      </c>
      <c r="I84" s="19" t="s">
        <v>227</v>
      </c>
      <c r="J84" s="20" t="s">
        <v>25</v>
      </c>
      <c r="K84" s="19" t="s">
        <v>26</v>
      </c>
      <c r="L84" s="19" t="s">
        <v>27</v>
      </c>
      <c r="M84" s="21" t="s">
        <v>228</v>
      </c>
      <c r="N84" s="22" t="s">
        <v>229</v>
      </c>
      <c r="O84" s="22"/>
      <c r="P84" s="21"/>
      <c r="Q84" s="23">
        <f>VLOOKUP($F84,'[1]Tablas salariales'!$V$5:$Y$25,4,FALSE)</f>
        <v>7735.8866666666672</v>
      </c>
      <c r="R84" s="23">
        <f>VLOOKUP($C84,'[1]Tablas salariales'!$A$3:$M$64,10,FALSE)</f>
        <v>24707.62</v>
      </c>
      <c r="S84" s="24">
        <f>VLOOKUP($C84,'[1]Tablas salariales'!$A$3:$M$64,13,FALSE)</f>
        <v>47509.226666666669</v>
      </c>
    </row>
    <row r="85" spans="1:19" s="1" customFormat="1" ht="39" customHeight="1">
      <c r="A85" s="77" t="s">
        <v>0</v>
      </c>
      <c r="B85" s="78"/>
      <c r="C85" s="78"/>
      <c r="D85" s="78"/>
      <c r="E85" s="78"/>
      <c r="F85" s="78"/>
      <c r="G85" s="78"/>
      <c r="H85" s="78"/>
      <c r="I85" s="78"/>
      <c r="J85" s="78"/>
      <c r="K85" s="78"/>
      <c r="L85" s="78"/>
      <c r="M85" s="78"/>
      <c r="N85" s="78"/>
      <c r="O85" s="78"/>
      <c r="P85" s="78"/>
      <c r="Q85" s="78"/>
      <c r="R85" s="78"/>
      <c r="S85" s="78"/>
    </row>
    <row r="86" spans="1:19" s="1" customFormat="1" ht="30" customHeight="1" thickBot="1">
      <c r="A86" s="79"/>
      <c r="B86" s="80"/>
      <c r="C86" s="80"/>
      <c r="D86" s="80"/>
      <c r="E86" s="80"/>
      <c r="F86" s="80"/>
      <c r="G86" s="80"/>
      <c r="H86" s="80"/>
      <c r="I86" s="80"/>
      <c r="J86" s="80"/>
      <c r="K86" s="80"/>
      <c r="L86" s="80"/>
      <c r="M86" s="80"/>
      <c r="N86" s="80"/>
      <c r="O86" s="80"/>
      <c r="P86" s="80"/>
      <c r="Q86" s="80"/>
      <c r="R86" s="80"/>
      <c r="S86" s="80"/>
    </row>
    <row r="87" spans="1:19" s="7" customFormat="1" ht="47.25" customHeight="1" thickBot="1">
      <c r="A87" s="2" t="s">
        <v>1</v>
      </c>
      <c r="B87" s="3" t="s">
        <v>2</v>
      </c>
      <c r="C87" s="3" t="s">
        <v>3</v>
      </c>
      <c r="D87" s="3" t="s">
        <v>4</v>
      </c>
      <c r="E87" s="3" t="s">
        <v>5</v>
      </c>
      <c r="F87" s="3" t="s">
        <v>6</v>
      </c>
      <c r="G87" s="3" t="s">
        <v>7</v>
      </c>
      <c r="H87" s="3" t="s">
        <v>8</v>
      </c>
      <c r="I87" s="3" t="s">
        <v>9</v>
      </c>
      <c r="J87" s="3" t="s">
        <v>10</v>
      </c>
      <c r="K87" s="3" t="s">
        <v>11</v>
      </c>
      <c r="L87" s="3" t="s">
        <v>12</v>
      </c>
      <c r="M87" s="4" t="s">
        <v>13</v>
      </c>
      <c r="N87" s="4" t="s">
        <v>14</v>
      </c>
      <c r="O87" s="4" t="s">
        <v>15</v>
      </c>
      <c r="P87" s="4" t="s">
        <v>16</v>
      </c>
      <c r="Q87" s="5" t="s">
        <v>17</v>
      </c>
      <c r="R87" s="5" t="s">
        <v>18</v>
      </c>
      <c r="S87" s="6" t="s">
        <v>19</v>
      </c>
    </row>
    <row r="88" spans="1:19" s="27" customFormat="1" ht="114.75" customHeight="1">
      <c r="A88" s="17">
        <v>133</v>
      </c>
      <c r="B88" s="38" t="s">
        <v>230</v>
      </c>
      <c r="C88" s="19" t="s">
        <v>155</v>
      </c>
      <c r="D88" s="19">
        <v>1</v>
      </c>
      <c r="E88" s="19" t="s">
        <v>120</v>
      </c>
      <c r="F88" s="19">
        <v>28</v>
      </c>
      <c r="G88" s="19" t="s">
        <v>30</v>
      </c>
      <c r="H88" s="19" t="s">
        <v>47</v>
      </c>
      <c r="I88" s="19" t="s">
        <v>121</v>
      </c>
      <c r="J88" s="20" t="s">
        <v>35</v>
      </c>
      <c r="K88" s="19" t="s">
        <v>137</v>
      </c>
      <c r="L88" s="19" t="s">
        <v>27</v>
      </c>
      <c r="M88" s="21" t="s">
        <v>231</v>
      </c>
      <c r="N88" s="22" t="s">
        <v>185</v>
      </c>
      <c r="O88" s="22" t="s">
        <v>232</v>
      </c>
      <c r="P88" s="21" t="s">
        <v>187</v>
      </c>
      <c r="Q88" s="23">
        <f>VLOOKUP($F88,'[1]Tablas salariales'!$V$5:$Y$25,4,FALSE)</f>
        <v>13603.531666666666</v>
      </c>
      <c r="R88" s="23">
        <f>VLOOKUP($C88,'[1]Tablas salariales'!$A$3:$M$64,10,FALSE)</f>
        <v>39187.119999999995</v>
      </c>
      <c r="S88" s="24">
        <f>VLOOKUP($C88,'[1]Tablas salariales'!$A$3:$M$64,13,FALSE)</f>
        <v>69923.471666666665</v>
      </c>
    </row>
    <row r="89" spans="1:19" s="27" customFormat="1" ht="114.75" customHeight="1">
      <c r="A89" s="17">
        <v>135</v>
      </c>
      <c r="B89" s="38" t="s">
        <v>233</v>
      </c>
      <c r="C89" s="19" t="s">
        <v>75</v>
      </c>
      <c r="D89" s="19">
        <v>1</v>
      </c>
      <c r="E89" s="19" t="s">
        <v>76</v>
      </c>
      <c r="F89" s="19">
        <v>20</v>
      </c>
      <c r="G89" s="19" t="s">
        <v>30</v>
      </c>
      <c r="H89" s="19" t="s">
        <v>47</v>
      </c>
      <c r="I89" s="19" t="s">
        <v>77</v>
      </c>
      <c r="J89" s="20" t="s">
        <v>35</v>
      </c>
      <c r="K89" s="19" t="s">
        <v>26</v>
      </c>
      <c r="L89" s="19" t="s">
        <v>27</v>
      </c>
      <c r="M89" s="21" t="s">
        <v>234</v>
      </c>
      <c r="N89" s="22" t="s">
        <v>235</v>
      </c>
      <c r="O89" s="19"/>
      <c r="P89" s="33"/>
      <c r="Q89" s="23">
        <f>VLOOKUP($F89,'[1]Tablas salariales'!$V$5:$Y$25,4,FALSE)</f>
        <v>7185.9083333333338</v>
      </c>
      <c r="R89" s="23">
        <f>VLOOKUP($C89,'[1]Tablas salariales'!$A$3:$M$64,10,FALSE)</f>
        <v>24707.62</v>
      </c>
      <c r="S89" s="24">
        <f>VLOOKUP($C89,'[1]Tablas salariales'!$A$3:$M$64,13,FALSE)</f>
        <v>47509.226666666669</v>
      </c>
    </row>
    <row r="90" spans="1:19" s="27" customFormat="1" ht="156" customHeight="1">
      <c r="A90" s="39">
        <v>136</v>
      </c>
      <c r="B90" s="40" t="s">
        <v>236</v>
      </c>
      <c r="C90" s="41" t="s">
        <v>237</v>
      </c>
      <c r="D90" s="41">
        <v>1</v>
      </c>
      <c r="E90" s="41" t="s">
        <v>120</v>
      </c>
      <c r="F90" s="41">
        <v>29</v>
      </c>
      <c r="G90" s="41" t="s">
        <v>159</v>
      </c>
      <c r="H90" s="41" t="s">
        <v>238</v>
      </c>
      <c r="I90" s="41" t="s">
        <v>239</v>
      </c>
      <c r="J90" s="42" t="s">
        <v>35</v>
      </c>
      <c r="K90" s="41" t="s">
        <v>26</v>
      </c>
      <c r="L90" s="41" t="s">
        <v>27</v>
      </c>
      <c r="M90" s="43"/>
      <c r="N90" s="44" t="s">
        <v>163</v>
      </c>
      <c r="O90" s="41"/>
      <c r="P90" s="45" t="s">
        <v>187</v>
      </c>
      <c r="Q90" s="23">
        <f>VLOOKUP($F90,'[1]Tablas salariales'!$V$5:$Y$25,4,FALSE)</f>
        <v>14200.234999999999</v>
      </c>
      <c r="R90" s="23">
        <f>VLOOKUP($C90,'[1]Tablas salariales'!$A$3:$M$64,10,FALSE)</f>
        <v>48745.06</v>
      </c>
      <c r="S90" s="24">
        <f>VLOOKUP($C90,'[1]Tablas salariales'!$A$3:$M$64,13,FALSE)</f>
        <v>80078.114999999991</v>
      </c>
    </row>
    <row r="91" spans="1:19" s="27" customFormat="1" ht="114.75" customHeight="1">
      <c r="A91" s="17">
        <v>137</v>
      </c>
      <c r="B91" s="38" t="s">
        <v>240</v>
      </c>
      <c r="C91" s="19" t="s">
        <v>136</v>
      </c>
      <c r="D91" s="19">
        <v>1</v>
      </c>
      <c r="E91" s="19" t="s">
        <v>198</v>
      </c>
      <c r="F91" s="19">
        <v>24</v>
      </c>
      <c r="G91" s="19" t="s">
        <v>86</v>
      </c>
      <c r="H91" s="19" t="s">
        <v>241</v>
      </c>
      <c r="I91" s="19" t="s">
        <v>77</v>
      </c>
      <c r="J91" s="20" t="s">
        <v>35</v>
      </c>
      <c r="K91" s="19" t="s">
        <v>26</v>
      </c>
      <c r="L91" s="19" t="s">
        <v>27</v>
      </c>
      <c r="M91" s="21"/>
      <c r="N91" s="22"/>
      <c r="O91" s="22" t="s">
        <v>232</v>
      </c>
      <c r="P91" s="21"/>
      <c r="Q91" s="23">
        <f>VLOOKUP($F91,'[1]Tablas salariales'!$V$5:$Y$25,4,FALSE)</f>
        <v>9526.2766666666666</v>
      </c>
      <c r="R91" s="23">
        <f>VLOOKUP($C91,'[1]Tablas salariales'!$A$3:$M$64,10,FALSE)</f>
        <v>33818.68</v>
      </c>
      <c r="S91" s="24">
        <f>VLOOKUP($C91,'[1]Tablas salariales'!$A$3:$M$64,13,FALSE)</f>
        <v>58410.676666666666</v>
      </c>
    </row>
    <row r="92" spans="1:19" s="27" customFormat="1" ht="114.75" customHeight="1">
      <c r="A92" s="17">
        <v>138</v>
      </c>
      <c r="B92" s="38" t="s">
        <v>242</v>
      </c>
      <c r="C92" s="19" t="s">
        <v>134</v>
      </c>
      <c r="D92" s="19">
        <v>1</v>
      </c>
      <c r="E92" s="19" t="s">
        <v>120</v>
      </c>
      <c r="F92" s="19">
        <v>24</v>
      </c>
      <c r="G92" s="19" t="s">
        <v>86</v>
      </c>
      <c r="H92" s="19" t="s">
        <v>47</v>
      </c>
      <c r="I92" s="19" t="s">
        <v>121</v>
      </c>
      <c r="J92" s="20" t="s">
        <v>35</v>
      </c>
      <c r="K92" s="19" t="s">
        <v>26</v>
      </c>
      <c r="L92" s="19" t="s">
        <v>27</v>
      </c>
      <c r="M92" s="21" t="s">
        <v>243</v>
      </c>
      <c r="N92" s="22"/>
      <c r="O92" s="22" t="s">
        <v>232</v>
      </c>
      <c r="P92" s="21"/>
      <c r="Q92" s="23">
        <f>VLOOKUP($F92,'[1]Tablas salariales'!$V$5:$Y$25,4,FALSE)</f>
        <v>9526.2766666666666</v>
      </c>
      <c r="R92" s="23">
        <f>VLOOKUP($C92,'[1]Tablas salariales'!$A$3:$M$64,10,FALSE)</f>
        <v>34072.22</v>
      </c>
      <c r="S92" s="24">
        <f>VLOOKUP($C92,'[1]Tablas salariales'!$A$3:$M$64,13,FALSE)</f>
        <v>60731.316666666666</v>
      </c>
    </row>
    <row r="93" spans="1:19" s="27" customFormat="1" ht="114.6" customHeight="1">
      <c r="A93" s="17">
        <v>139</v>
      </c>
      <c r="B93" s="38" t="s">
        <v>244</v>
      </c>
      <c r="C93" s="19" t="s">
        <v>129</v>
      </c>
      <c r="D93" s="19">
        <v>1</v>
      </c>
      <c r="E93" s="19" t="s">
        <v>120</v>
      </c>
      <c r="F93" s="19">
        <v>26</v>
      </c>
      <c r="G93" s="19" t="s">
        <v>86</v>
      </c>
      <c r="H93" s="19" t="s">
        <v>47</v>
      </c>
      <c r="I93" s="19" t="s">
        <v>121</v>
      </c>
      <c r="J93" s="20" t="s">
        <v>35</v>
      </c>
      <c r="K93" s="19" t="s">
        <v>137</v>
      </c>
      <c r="L93" s="19" t="s">
        <v>27</v>
      </c>
      <c r="M93" s="21" t="s">
        <v>245</v>
      </c>
      <c r="N93" s="22" t="s">
        <v>130</v>
      </c>
      <c r="O93" s="22" t="s">
        <v>232</v>
      </c>
      <c r="P93" s="21" t="s">
        <v>132</v>
      </c>
      <c r="Q93" s="23">
        <f>VLOOKUP($F93,'[1]Tablas salariales'!$V$5:$Y$25,4,FALSE)</f>
        <v>11410.536666666667</v>
      </c>
      <c r="R93" s="23">
        <f>VLOOKUP($C93,'[1]Tablas salariales'!$A$3:$M$64,10,FALSE)</f>
        <v>38044.019999999997</v>
      </c>
      <c r="S93" s="24">
        <f>VLOOKUP($C93,'[1]Tablas salariales'!$A$3:$M$64,13,FALSE)</f>
        <v>66587.376666666663</v>
      </c>
    </row>
    <row r="94" spans="1:19" s="27" customFormat="1" ht="114.75" customHeight="1">
      <c r="A94" s="17">
        <v>140</v>
      </c>
      <c r="B94" s="38" t="s">
        <v>246</v>
      </c>
      <c r="C94" s="19" t="s">
        <v>124</v>
      </c>
      <c r="D94" s="19">
        <v>1</v>
      </c>
      <c r="E94" s="19" t="s">
        <v>120</v>
      </c>
      <c r="F94" s="19">
        <v>24</v>
      </c>
      <c r="G94" s="19" t="s">
        <v>30</v>
      </c>
      <c r="H94" s="19" t="s">
        <v>47</v>
      </c>
      <c r="I94" s="19" t="s">
        <v>121</v>
      </c>
      <c r="J94" s="20" t="s">
        <v>25</v>
      </c>
      <c r="K94" s="19" t="s">
        <v>26</v>
      </c>
      <c r="L94" s="19" t="s">
        <v>27</v>
      </c>
      <c r="M94" s="21" t="s">
        <v>247</v>
      </c>
      <c r="N94" s="22" t="s">
        <v>229</v>
      </c>
      <c r="O94" s="22" t="s">
        <v>232</v>
      </c>
      <c r="P94" s="21"/>
      <c r="Q94" s="23">
        <f>VLOOKUP($F94,'[1]Tablas salariales'!$V$5:$Y$25,4,FALSE)</f>
        <v>9526.2766666666666</v>
      </c>
      <c r="R94" s="23">
        <f>VLOOKUP($C94,'[1]Tablas salariales'!$A$3:$M$64,10,FALSE)</f>
        <v>26671.539999999997</v>
      </c>
      <c r="S94" s="24">
        <f>VLOOKUP($C94,'[1]Tablas salariales'!$A$3:$M$64,13,FALSE)</f>
        <v>53330.636666666658</v>
      </c>
    </row>
    <row r="95" spans="1:19" s="27" customFormat="1" ht="114.75" customHeight="1">
      <c r="A95" s="17">
        <v>141</v>
      </c>
      <c r="B95" s="38" t="s">
        <v>248</v>
      </c>
      <c r="C95" s="19" t="s">
        <v>155</v>
      </c>
      <c r="D95" s="19">
        <v>1</v>
      </c>
      <c r="E95" s="19" t="s">
        <v>120</v>
      </c>
      <c r="F95" s="19">
        <v>28</v>
      </c>
      <c r="G95" s="19" t="s">
        <v>86</v>
      </c>
      <c r="H95" s="19" t="s">
        <v>249</v>
      </c>
      <c r="I95" s="19" t="s">
        <v>121</v>
      </c>
      <c r="J95" s="20" t="s">
        <v>35</v>
      </c>
      <c r="K95" s="19" t="s">
        <v>137</v>
      </c>
      <c r="L95" s="19" t="s">
        <v>27</v>
      </c>
      <c r="M95" s="33"/>
      <c r="N95" s="19" t="s">
        <v>185</v>
      </c>
      <c r="O95" s="19" t="s">
        <v>232</v>
      </c>
      <c r="P95" s="33" t="s">
        <v>187</v>
      </c>
      <c r="Q95" s="23">
        <f>VLOOKUP($F95,'[1]Tablas salariales'!$V$5:$Y$25,4,FALSE)</f>
        <v>13603.531666666666</v>
      </c>
      <c r="R95" s="23">
        <f>VLOOKUP($C95,'[1]Tablas salariales'!$A$3:$M$64,10,FALSE)</f>
        <v>39187.119999999995</v>
      </c>
      <c r="S95" s="24">
        <f>VLOOKUP($C95,'[1]Tablas salariales'!$A$3:$M$64,13,FALSE)</f>
        <v>69923.471666666665</v>
      </c>
    </row>
    <row r="96" spans="1:19" s="27" customFormat="1" ht="114.75" customHeight="1" thickBot="1">
      <c r="A96" s="17">
        <v>142</v>
      </c>
      <c r="B96" s="38" t="s">
        <v>250</v>
      </c>
      <c r="C96" s="19" t="s">
        <v>155</v>
      </c>
      <c r="D96" s="19">
        <v>1</v>
      </c>
      <c r="E96" s="19" t="s">
        <v>120</v>
      </c>
      <c r="F96" s="19">
        <v>28</v>
      </c>
      <c r="G96" s="19" t="s">
        <v>183</v>
      </c>
      <c r="H96" s="19" t="s">
        <v>249</v>
      </c>
      <c r="I96" s="19" t="s">
        <v>121</v>
      </c>
      <c r="J96" s="20" t="s">
        <v>35</v>
      </c>
      <c r="K96" s="19" t="s">
        <v>137</v>
      </c>
      <c r="L96" s="19" t="s">
        <v>27</v>
      </c>
      <c r="M96" s="33"/>
      <c r="N96" s="19" t="s">
        <v>185</v>
      </c>
      <c r="O96" s="19" t="s">
        <v>232</v>
      </c>
      <c r="P96" s="33" t="s">
        <v>187</v>
      </c>
      <c r="Q96" s="23">
        <f>VLOOKUP($F96,'[1]Tablas salariales'!$V$5:$Y$25,4,FALSE)</f>
        <v>13603.531666666666</v>
      </c>
      <c r="R96" s="23">
        <f>VLOOKUP($C96,'[1]Tablas salariales'!$A$3:$M$64,10,FALSE)</f>
        <v>39187.119999999995</v>
      </c>
      <c r="S96" s="24">
        <f>VLOOKUP($C96,'[1]Tablas salariales'!$A$3:$M$64,13,FALSE)</f>
        <v>69923.471666666665</v>
      </c>
    </row>
    <row r="97" spans="1:19" s="1" customFormat="1" ht="39" customHeight="1">
      <c r="A97" s="77" t="s">
        <v>0</v>
      </c>
      <c r="B97" s="78"/>
      <c r="C97" s="78"/>
      <c r="D97" s="78"/>
      <c r="E97" s="78"/>
      <c r="F97" s="78"/>
      <c r="G97" s="78"/>
      <c r="H97" s="78"/>
      <c r="I97" s="78"/>
      <c r="J97" s="78"/>
      <c r="K97" s="78"/>
      <c r="L97" s="78"/>
      <c r="M97" s="78"/>
      <c r="N97" s="78"/>
      <c r="O97" s="78"/>
      <c r="P97" s="78"/>
      <c r="Q97" s="78"/>
      <c r="R97" s="78"/>
      <c r="S97" s="78"/>
    </row>
    <row r="98" spans="1:19" s="1" customFormat="1" ht="30" customHeight="1" thickBot="1">
      <c r="A98" s="79"/>
      <c r="B98" s="80"/>
      <c r="C98" s="80"/>
      <c r="D98" s="80"/>
      <c r="E98" s="80"/>
      <c r="F98" s="80"/>
      <c r="G98" s="80"/>
      <c r="H98" s="80"/>
      <c r="I98" s="80"/>
      <c r="J98" s="80"/>
      <c r="K98" s="80"/>
      <c r="L98" s="80"/>
      <c r="M98" s="80"/>
      <c r="N98" s="80"/>
      <c r="O98" s="80"/>
      <c r="P98" s="80"/>
      <c r="Q98" s="80"/>
      <c r="R98" s="80"/>
      <c r="S98" s="80"/>
    </row>
    <row r="99" spans="1:19" s="7" customFormat="1" ht="47.25" customHeight="1" thickBot="1">
      <c r="A99" s="2" t="s">
        <v>1</v>
      </c>
      <c r="B99" s="3" t="s">
        <v>2</v>
      </c>
      <c r="C99" s="3" t="s">
        <v>3</v>
      </c>
      <c r="D99" s="3" t="s">
        <v>4</v>
      </c>
      <c r="E99" s="3" t="s">
        <v>5</v>
      </c>
      <c r="F99" s="3" t="s">
        <v>6</v>
      </c>
      <c r="G99" s="3" t="s">
        <v>7</v>
      </c>
      <c r="H99" s="3" t="s">
        <v>8</v>
      </c>
      <c r="I99" s="3" t="s">
        <v>9</v>
      </c>
      <c r="J99" s="3" t="s">
        <v>10</v>
      </c>
      <c r="K99" s="3" t="s">
        <v>11</v>
      </c>
      <c r="L99" s="3" t="s">
        <v>12</v>
      </c>
      <c r="M99" s="4" t="s">
        <v>13</v>
      </c>
      <c r="N99" s="4" t="s">
        <v>14</v>
      </c>
      <c r="O99" s="4" t="s">
        <v>15</v>
      </c>
      <c r="P99" s="4" t="s">
        <v>16</v>
      </c>
      <c r="Q99" s="5" t="s">
        <v>17</v>
      </c>
      <c r="R99" s="5" t="s">
        <v>18</v>
      </c>
      <c r="S99" s="6" t="s">
        <v>19</v>
      </c>
    </row>
    <row r="100" spans="1:19" s="27" customFormat="1" ht="114.75" customHeight="1">
      <c r="A100" s="39">
        <v>144</v>
      </c>
      <c r="B100" s="40" t="s">
        <v>251</v>
      </c>
      <c r="C100" s="41" t="s">
        <v>124</v>
      </c>
      <c r="D100" s="41">
        <v>1</v>
      </c>
      <c r="E100" s="41" t="s">
        <v>120</v>
      </c>
      <c r="F100" s="41">
        <v>24</v>
      </c>
      <c r="G100" s="41" t="s">
        <v>30</v>
      </c>
      <c r="H100" s="41" t="s">
        <v>47</v>
      </c>
      <c r="I100" s="41" t="s">
        <v>121</v>
      </c>
      <c r="J100" s="42" t="s">
        <v>35</v>
      </c>
      <c r="K100" s="41" t="s">
        <v>26</v>
      </c>
      <c r="L100" s="41" t="s">
        <v>27</v>
      </c>
      <c r="M100" s="43" t="s">
        <v>252</v>
      </c>
      <c r="N100" s="41"/>
      <c r="O100" s="41"/>
      <c r="P100" s="43"/>
      <c r="Q100" s="23">
        <f>VLOOKUP($F100,'[1]Tablas salariales'!$V$5:$Y$25,4,FALSE)</f>
        <v>9526.2766666666666</v>
      </c>
      <c r="R100" s="23">
        <f>VLOOKUP($C100,'[1]Tablas salariales'!$A$3:$M$64,10,FALSE)</f>
        <v>26671.539999999997</v>
      </c>
      <c r="S100" s="24">
        <f>VLOOKUP($C100,'[1]Tablas salariales'!$A$3:$M$64,13,FALSE)</f>
        <v>53330.636666666658</v>
      </c>
    </row>
    <row r="101" spans="1:19" s="27" customFormat="1" ht="114.75" customHeight="1">
      <c r="A101" s="39">
        <v>145</v>
      </c>
      <c r="B101" s="40" t="s">
        <v>253</v>
      </c>
      <c r="C101" s="41" t="s">
        <v>136</v>
      </c>
      <c r="D101" s="41">
        <v>1</v>
      </c>
      <c r="E101" s="41" t="s">
        <v>198</v>
      </c>
      <c r="F101" s="41">
        <v>24</v>
      </c>
      <c r="G101" s="41" t="s">
        <v>30</v>
      </c>
      <c r="H101" s="41" t="s">
        <v>47</v>
      </c>
      <c r="I101" s="41" t="s">
        <v>199</v>
      </c>
      <c r="J101" s="42" t="s">
        <v>35</v>
      </c>
      <c r="K101" s="41" t="s">
        <v>137</v>
      </c>
      <c r="L101" s="41" t="s">
        <v>27</v>
      </c>
      <c r="M101" s="43" t="s">
        <v>83</v>
      </c>
      <c r="N101" s="41"/>
      <c r="O101" s="41" t="s">
        <v>232</v>
      </c>
      <c r="P101" s="43"/>
      <c r="Q101" s="23">
        <f>VLOOKUP($F101,'[1]Tablas salariales'!$V$5:$Y$25,4,FALSE)</f>
        <v>9526.2766666666666</v>
      </c>
      <c r="R101" s="23">
        <f>VLOOKUP($C101,'[1]Tablas salariales'!$A$3:$M$64,10,FALSE)</f>
        <v>33818.68</v>
      </c>
      <c r="S101" s="24">
        <f>VLOOKUP($C101,'[1]Tablas salariales'!$A$3:$M$64,13,FALSE)</f>
        <v>58410.676666666666</v>
      </c>
    </row>
    <row r="102" spans="1:19" s="27" customFormat="1" ht="114.75" customHeight="1">
      <c r="A102" s="17">
        <v>146</v>
      </c>
      <c r="B102" s="38" t="s">
        <v>254</v>
      </c>
      <c r="C102" s="19" t="s">
        <v>75</v>
      </c>
      <c r="D102" s="19">
        <v>1</v>
      </c>
      <c r="E102" s="19" t="s">
        <v>76</v>
      </c>
      <c r="F102" s="19">
        <v>21</v>
      </c>
      <c r="G102" s="19" t="s">
        <v>30</v>
      </c>
      <c r="H102" s="19" t="s">
        <v>47</v>
      </c>
      <c r="I102" s="19" t="s">
        <v>77</v>
      </c>
      <c r="J102" s="20" t="s">
        <v>25</v>
      </c>
      <c r="K102" s="19" t="s">
        <v>26</v>
      </c>
      <c r="L102" s="19" t="s">
        <v>27</v>
      </c>
      <c r="M102" s="33" t="s">
        <v>78</v>
      </c>
      <c r="N102" s="19"/>
      <c r="O102" s="19"/>
      <c r="P102" s="33"/>
      <c r="Q102" s="23">
        <f>VLOOKUP($F102,'[1]Tablas salariales'!$V$5:$Y$25,4,FALSE)</f>
        <v>7735.8866666666672</v>
      </c>
      <c r="R102" s="23">
        <f>VLOOKUP($C102,'[1]Tablas salariales'!$A$3:$M$64,10,FALSE)</f>
        <v>24707.62</v>
      </c>
      <c r="S102" s="24">
        <f>VLOOKUP($C102,'[1]Tablas salariales'!$A$3:$M$64,13,FALSE)</f>
        <v>47509.226666666669</v>
      </c>
    </row>
    <row r="103" spans="1:19" s="27" customFormat="1" ht="114.75" customHeight="1" thickBot="1">
      <c r="A103" s="46">
        <v>147</v>
      </c>
      <c r="B103" s="47" t="s">
        <v>255</v>
      </c>
      <c r="C103" s="48" t="s">
        <v>124</v>
      </c>
      <c r="D103" s="48">
        <v>1</v>
      </c>
      <c r="E103" s="48" t="s">
        <v>120</v>
      </c>
      <c r="F103" s="48">
        <v>24</v>
      </c>
      <c r="G103" s="48" t="s">
        <v>30</v>
      </c>
      <c r="H103" s="48" t="s">
        <v>47</v>
      </c>
      <c r="I103" s="48" t="s">
        <v>121</v>
      </c>
      <c r="J103" s="49" t="s">
        <v>25</v>
      </c>
      <c r="K103" s="48" t="s">
        <v>26</v>
      </c>
      <c r="L103" s="48" t="s">
        <v>27</v>
      </c>
      <c r="M103" s="50" t="s">
        <v>83</v>
      </c>
      <c r="N103" s="48"/>
      <c r="O103" s="48"/>
      <c r="P103" s="50"/>
      <c r="Q103" s="51">
        <f>VLOOKUP($F103,'[1]Tablas salariales'!$V$5:$Y$25,4,FALSE)</f>
        <v>9526.2766666666666</v>
      </c>
      <c r="R103" s="51">
        <f>VLOOKUP($C103,'[1]Tablas salariales'!$A$3:$M$64,10,FALSE)</f>
        <v>26671.539999999997</v>
      </c>
      <c r="S103" s="52">
        <f>VLOOKUP($C103,'[1]Tablas salariales'!$A$3:$M$64,13,FALSE)</f>
        <v>53330.636666666658</v>
      </c>
    </row>
    <row r="104" spans="1:19" s="27" customFormat="1" ht="29.25" customHeight="1" thickBot="1">
      <c r="A104" s="53"/>
      <c r="B104" s="54"/>
      <c r="C104" s="54"/>
      <c r="D104" s="55"/>
      <c r="E104" s="54"/>
      <c r="F104" s="54"/>
      <c r="G104" s="54"/>
      <c r="H104" s="54"/>
      <c r="I104" s="54"/>
      <c r="J104" s="56"/>
      <c r="K104" s="54"/>
      <c r="L104" s="54"/>
      <c r="M104" s="57"/>
      <c r="N104" s="58"/>
      <c r="O104" s="59"/>
      <c r="P104" s="59"/>
      <c r="Q104" s="60"/>
      <c r="R104" s="60"/>
      <c r="S104" s="16"/>
    </row>
    <row r="105" spans="1:19" s="27" customFormat="1" ht="72" customHeight="1">
      <c r="A105" s="61"/>
      <c r="B105" s="62" t="s">
        <v>256</v>
      </c>
      <c r="C105" s="62"/>
      <c r="D105" s="16"/>
      <c r="E105" s="54"/>
      <c r="F105" s="63"/>
      <c r="G105" s="54"/>
      <c r="H105" s="54"/>
      <c r="I105" s="54"/>
      <c r="J105" s="56"/>
      <c r="K105" s="54"/>
      <c r="L105" s="54"/>
      <c r="M105" s="83" t="s">
        <v>257</v>
      </c>
      <c r="N105" s="84"/>
      <c r="O105" s="84"/>
      <c r="P105" s="84"/>
      <c r="Q105" s="84"/>
      <c r="R105" s="84"/>
      <c r="S105" s="85"/>
    </row>
    <row r="106" spans="1:19" s="16" customFormat="1" ht="78.75" customHeight="1">
      <c r="A106" s="64"/>
      <c r="B106" s="65"/>
      <c r="C106" s="65"/>
      <c r="D106" s="65"/>
      <c r="E106" s="65"/>
      <c r="F106" s="65"/>
      <c r="G106" s="65"/>
      <c r="H106" s="65"/>
      <c r="I106" s="65"/>
      <c r="J106" s="65"/>
      <c r="K106" s="65"/>
      <c r="L106" s="65"/>
      <c r="M106" s="86" t="s">
        <v>258</v>
      </c>
      <c r="N106" s="87"/>
      <c r="O106" s="90" t="s">
        <v>259</v>
      </c>
      <c r="P106" s="91"/>
      <c r="Q106" s="90" t="s">
        <v>260</v>
      </c>
      <c r="R106" s="91"/>
      <c r="S106" s="93"/>
    </row>
    <row r="107" spans="1:19" s="16" customFormat="1" ht="66.75" customHeight="1" thickBot="1">
      <c r="A107" s="66"/>
      <c r="B107" s="66"/>
      <c r="C107" s="66"/>
      <c r="D107" s="66"/>
      <c r="E107" s="66"/>
      <c r="F107" s="66"/>
      <c r="G107" s="66"/>
      <c r="H107" s="66"/>
      <c r="I107" s="66"/>
      <c r="J107" s="66"/>
      <c r="K107" s="66"/>
      <c r="L107" s="66"/>
      <c r="M107" s="88"/>
      <c r="N107" s="89"/>
      <c r="O107" s="92"/>
      <c r="P107" s="92"/>
      <c r="Q107" s="92"/>
      <c r="R107" s="92"/>
      <c r="S107" s="94"/>
    </row>
    <row r="108" spans="1:19" s="16" customFormat="1">
      <c r="A108" s="95"/>
      <c r="B108" s="95"/>
      <c r="C108" s="95"/>
      <c r="D108" s="95"/>
      <c r="E108" s="95"/>
      <c r="F108" s="95"/>
      <c r="G108" s="95"/>
      <c r="H108" s="95"/>
      <c r="I108" s="95"/>
      <c r="J108" s="95"/>
      <c r="K108" s="95"/>
      <c r="L108" s="95"/>
      <c r="M108" s="95"/>
      <c r="N108" s="95"/>
      <c r="O108" s="95"/>
      <c r="P108" s="95"/>
      <c r="Q108" s="67"/>
      <c r="R108" s="67"/>
      <c r="S108" s="67"/>
    </row>
    <row r="109" spans="1:19" s="16" customFormat="1">
      <c r="A109" s="81"/>
      <c r="B109" s="81"/>
      <c r="C109" s="81"/>
      <c r="D109" s="81"/>
      <c r="E109" s="81"/>
      <c r="F109" s="81"/>
      <c r="G109" s="81"/>
      <c r="H109" s="81"/>
      <c r="I109" s="81"/>
      <c r="J109" s="81"/>
      <c r="K109" s="81"/>
      <c r="L109" s="81"/>
      <c r="M109" s="81"/>
      <c r="N109" s="81"/>
      <c r="O109" s="81"/>
      <c r="P109" s="81"/>
      <c r="Q109" s="81"/>
      <c r="R109" s="81"/>
      <c r="S109" s="81"/>
    </row>
    <row r="110" spans="1:19" s="16" customFormat="1">
      <c r="A110" s="81"/>
      <c r="B110" s="81"/>
      <c r="C110" s="81"/>
      <c r="D110" s="81"/>
      <c r="E110" s="81"/>
      <c r="F110" s="81"/>
      <c r="G110" s="81"/>
      <c r="H110" s="81"/>
      <c r="I110" s="81"/>
      <c r="J110" s="81"/>
      <c r="K110" s="81"/>
      <c r="L110" s="81"/>
      <c r="M110" s="81"/>
      <c r="N110" s="81"/>
      <c r="O110" s="81"/>
      <c r="P110" s="81"/>
      <c r="Q110" s="81"/>
      <c r="R110" s="81"/>
      <c r="S110" s="81"/>
    </row>
    <row r="111" spans="1:19" s="16" customFormat="1">
      <c r="A111" s="81"/>
      <c r="B111" s="81"/>
      <c r="C111" s="81"/>
      <c r="D111" s="81"/>
      <c r="E111" s="81"/>
      <c r="F111" s="81"/>
      <c r="G111" s="81"/>
      <c r="H111" s="81"/>
      <c r="I111" s="81"/>
      <c r="J111" s="81"/>
      <c r="K111" s="81"/>
      <c r="L111" s="81"/>
      <c r="M111" s="81"/>
      <c r="N111" s="81"/>
      <c r="O111" s="81"/>
      <c r="P111" s="81"/>
      <c r="Q111" s="81"/>
      <c r="R111" s="81"/>
      <c r="S111" s="81"/>
    </row>
    <row r="112" spans="1:19" s="16" customFormat="1">
      <c r="A112" s="81"/>
      <c r="B112" s="81"/>
      <c r="C112" s="81"/>
      <c r="D112" s="81"/>
      <c r="E112" s="81"/>
      <c r="F112" s="81"/>
      <c r="G112" s="81"/>
      <c r="H112" s="81"/>
      <c r="I112" s="81"/>
      <c r="J112" s="81"/>
      <c r="K112" s="81"/>
      <c r="L112" s="81"/>
      <c r="M112" s="81"/>
      <c r="N112" s="81"/>
      <c r="O112" s="81"/>
      <c r="P112" s="81"/>
      <c r="Q112" s="81"/>
      <c r="R112" s="81"/>
      <c r="S112" s="81"/>
    </row>
    <row r="113" spans="1:19" s="16" customFormat="1">
      <c r="A113" s="81"/>
      <c r="B113" s="81"/>
      <c r="C113" s="81"/>
      <c r="D113" s="81"/>
      <c r="E113" s="81"/>
      <c r="F113" s="81"/>
      <c r="G113" s="81"/>
      <c r="H113" s="81"/>
      <c r="I113" s="81"/>
      <c r="J113" s="81"/>
      <c r="K113" s="81"/>
      <c r="L113" s="81"/>
      <c r="M113" s="81"/>
      <c r="N113" s="81"/>
      <c r="O113" s="81"/>
      <c r="P113" s="81"/>
      <c r="Q113" s="81"/>
      <c r="R113" s="81"/>
      <c r="S113" s="81"/>
    </row>
    <row r="114" spans="1:19" s="16" customFormat="1">
      <c r="A114" s="81"/>
      <c r="B114" s="81"/>
      <c r="C114" s="81"/>
      <c r="D114" s="81"/>
      <c r="E114" s="81"/>
      <c r="F114" s="81"/>
      <c r="G114" s="81"/>
      <c r="H114" s="81"/>
      <c r="I114" s="81"/>
      <c r="J114" s="81"/>
      <c r="K114" s="81"/>
      <c r="L114" s="81"/>
      <c r="M114" s="81"/>
      <c r="N114" s="81"/>
      <c r="O114" s="81"/>
      <c r="P114" s="81"/>
      <c r="Q114" s="81"/>
      <c r="R114" s="81"/>
      <c r="S114" s="81"/>
    </row>
    <row r="115" spans="1:19" s="16" customFormat="1">
      <c r="A115" s="81"/>
      <c r="B115" s="81"/>
      <c r="C115" s="81"/>
      <c r="D115" s="81"/>
      <c r="E115" s="81"/>
      <c r="F115" s="81"/>
      <c r="G115" s="81"/>
      <c r="H115" s="81"/>
      <c r="I115" s="81"/>
      <c r="J115" s="81"/>
      <c r="K115" s="81"/>
      <c r="L115" s="81"/>
      <c r="M115" s="81"/>
      <c r="N115" s="81"/>
      <c r="O115" s="81"/>
      <c r="P115" s="81"/>
      <c r="Q115" s="81"/>
      <c r="R115" s="81"/>
      <c r="S115" s="81"/>
    </row>
    <row r="116" spans="1:19" s="16" customFormat="1">
      <c r="A116" s="81"/>
      <c r="B116" s="81"/>
      <c r="C116" s="81"/>
      <c r="D116" s="81"/>
      <c r="E116" s="81"/>
      <c r="F116" s="81"/>
      <c r="G116" s="81"/>
      <c r="H116" s="81"/>
      <c r="I116" s="81"/>
      <c r="J116" s="81"/>
      <c r="K116" s="81"/>
      <c r="L116" s="81"/>
      <c r="M116" s="81"/>
      <c r="N116" s="81"/>
      <c r="O116" s="81"/>
      <c r="P116" s="81"/>
      <c r="Q116" s="81"/>
      <c r="R116" s="81"/>
      <c r="S116" s="81"/>
    </row>
    <row r="117" spans="1:19" s="16" customFormat="1">
      <c r="A117" s="81"/>
      <c r="B117" s="81"/>
      <c r="C117" s="81"/>
      <c r="D117" s="81"/>
      <c r="E117" s="81"/>
      <c r="F117" s="81"/>
      <c r="G117" s="81"/>
      <c r="H117" s="81"/>
      <c r="I117" s="81"/>
      <c r="J117" s="81"/>
      <c r="K117" s="81"/>
      <c r="L117" s="81"/>
      <c r="M117" s="81"/>
      <c r="N117" s="81"/>
      <c r="O117" s="81"/>
      <c r="P117" s="81"/>
      <c r="Q117" s="81"/>
      <c r="R117" s="81"/>
      <c r="S117" s="81"/>
    </row>
    <row r="118" spans="1:19" s="16" customFormat="1">
      <c r="A118" s="81"/>
      <c r="B118" s="81"/>
      <c r="C118" s="81"/>
      <c r="D118" s="81"/>
      <c r="E118" s="81"/>
      <c r="F118" s="81"/>
      <c r="G118" s="81"/>
      <c r="H118" s="81"/>
      <c r="I118" s="81"/>
      <c r="J118" s="81"/>
      <c r="K118" s="81"/>
      <c r="L118" s="81"/>
      <c r="M118" s="81"/>
      <c r="N118" s="81"/>
      <c r="O118" s="81"/>
      <c r="P118" s="81"/>
      <c r="Q118" s="81"/>
      <c r="R118" s="81"/>
      <c r="S118" s="81"/>
    </row>
    <row r="119" spans="1:19" s="16" customFormat="1">
      <c r="A119" s="81"/>
      <c r="B119" s="81"/>
      <c r="C119" s="81"/>
      <c r="D119" s="81"/>
      <c r="E119" s="81"/>
      <c r="F119" s="81"/>
      <c r="G119" s="81"/>
      <c r="H119" s="81"/>
      <c r="I119" s="81"/>
      <c r="J119" s="81"/>
      <c r="K119" s="81"/>
      <c r="L119" s="81"/>
      <c r="M119" s="81"/>
      <c r="N119" s="81"/>
      <c r="O119" s="81"/>
      <c r="P119" s="81"/>
      <c r="Q119" s="81"/>
      <c r="R119" s="81"/>
      <c r="S119" s="81"/>
    </row>
    <row r="120" spans="1:19">
      <c r="A120" s="81"/>
      <c r="B120" s="81"/>
      <c r="C120" s="81"/>
      <c r="D120" s="81"/>
      <c r="E120" s="81"/>
      <c r="F120" s="81"/>
      <c r="G120" s="81"/>
      <c r="H120" s="81"/>
      <c r="I120" s="81"/>
      <c r="J120" s="81"/>
      <c r="K120" s="81"/>
      <c r="L120" s="81"/>
      <c r="M120" s="81"/>
      <c r="N120" s="81"/>
      <c r="O120" s="81"/>
      <c r="P120" s="81"/>
      <c r="Q120" s="81"/>
      <c r="R120" s="81"/>
      <c r="S120" s="81"/>
    </row>
    <row r="121" spans="1:19">
      <c r="A121" s="81"/>
      <c r="B121" s="81"/>
      <c r="C121" s="81"/>
      <c r="D121" s="81"/>
      <c r="E121" s="81"/>
      <c r="F121" s="81"/>
      <c r="G121" s="81"/>
      <c r="H121" s="81"/>
      <c r="I121" s="81"/>
      <c r="J121" s="81"/>
      <c r="K121" s="81"/>
      <c r="L121" s="81"/>
      <c r="M121" s="81"/>
      <c r="N121" s="81"/>
      <c r="O121" s="81"/>
      <c r="P121" s="81"/>
      <c r="Q121" s="81"/>
      <c r="R121" s="81"/>
      <c r="S121" s="81"/>
    </row>
    <row r="122" spans="1:19">
      <c r="A122" s="81"/>
      <c r="B122" s="81"/>
      <c r="C122" s="81"/>
      <c r="D122" s="81"/>
      <c r="E122" s="81"/>
      <c r="F122" s="81"/>
      <c r="G122" s="81"/>
      <c r="H122" s="81"/>
      <c r="I122" s="81"/>
      <c r="J122" s="81"/>
      <c r="K122" s="81"/>
      <c r="L122" s="81"/>
      <c r="M122" s="81"/>
      <c r="N122" s="81"/>
      <c r="O122" s="81"/>
      <c r="P122" s="81"/>
      <c r="Q122" s="81"/>
      <c r="R122" s="81"/>
      <c r="S122" s="81"/>
    </row>
    <row r="123" spans="1:19">
      <c r="A123" s="81"/>
      <c r="B123" s="81"/>
      <c r="C123" s="81"/>
      <c r="D123" s="81"/>
      <c r="E123" s="81"/>
      <c r="F123" s="81"/>
      <c r="G123" s="81"/>
      <c r="H123" s="81"/>
      <c r="I123" s="81"/>
      <c r="J123" s="81"/>
      <c r="K123" s="81"/>
      <c r="L123" s="81"/>
      <c r="M123" s="81"/>
      <c r="N123" s="81"/>
      <c r="O123" s="81"/>
      <c r="P123" s="81"/>
      <c r="Q123" s="81"/>
      <c r="R123" s="81"/>
      <c r="S123" s="81"/>
    </row>
    <row r="124" spans="1:19">
      <c r="A124" s="82"/>
      <c r="B124" s="82"/>
      <c r="C124" s="82"/>
      <c r="D124" s="82"/>
      <c r="E124" s="82"/>
      <c r="F124" s="82"/>
      <c r="G124" s="82"/>
      <c r="H124" s="82"/>
      <c r="I124" s="82"/>
      <c r="J124" s="82"/>
      <c r="K124" s="82"/>
      <c r="L124" s="82"/>
      <c r="M124" s="82"/>
      <c r="N124" s="82"/>
      <c r="O124" s="82"/>
      <c r="P124" s="82"/>
      <c r="Q124" s="82"/>
      <c r="R124" s="82"/>
      <c r="S124" s="82"/>
    </row>
    <row r="125" spans="1:19">
      <c r="A125" s="69"/>
      <c r="B125" s="70"/>
      <c r="C125" s="70"/>
      <c r="D125" s="70"/>
      <c r="F125" s="70"/>
      <c r="G125" s="54"/>
      <c r="H125" s="54"/>
      <c r="I125" s="54"/>
      <c r="J125" s="69"/>
      <c r="K125" s="69"/>
      <c r="L125" s="69"/>
      <c r="M125" s="72"/>
    </row>
    <row r="126" spans="1:19">
      <c r="A126" s="69"/>
      <c r="B126" s="70"/>
      <c r="C126" s="70"/>
      <c r="D126" s="70"/>
      <c r="F126" s="70"/>
      <c r="G126" s="54"/>
      <c r="H126" s="54"/>
      <c r="I126" s="54"/>
      <c r="J126" s="69"/>
      <c r="K126" s="69"/>
      <c r="L126" s="69"/>
      <c r="M126" s="72"/>
    </row>
    <row r="127" spans="1:19">
      <c r="A127" s="69"/>
      <c r="B127" s="70"/>
      <c r="C127" s="70"/>
      <c r="D127" s="70"/>
      <c r="F127" s="70"/>
      <c r="G127" s="70"/>
      <c r="H127" s="70"/>
      <c r="I127" s="70"/>
      <c r="J127" s="69"/>
      <c r="K127" s="69"/>
      <c r="L127" s="69"/>
      <c r="M127" s="72"/>
      <c r="Q127" s="74"/>
      <c r="R127" s="74"/>
      <c r="S127" s="75"/>
    </row>
    <row r="128" spans="1:19">
      <c r="A128" s="69"/>
      <c r="B128" s="70"/>
      <c r="C128" s="70"/>
      <c r="D128" s="70"/>
      <c r="F128" s="70"/>
      <c r="G128" s="54"/>
      <c r="H128" s="54"/>
      <c r="I128" s="54"/>
      <c r="J128" s="69"/>
      <c r="K128" s="69"/>
      <c r="L128" s="69"/>
      <c r="M128" s="72"/>
      <c r="Q128" s="74"/>
      <c r="R128" s="74"/>
      <c r="S128" s="75"/>
    </row>
    <row r="129" spans="1:13">
      <c r="A129" s="69"/>
      <c r="B129" s="70"/>
      <c r="C129" s="70"/>
      <c r="D129" s="70"/>
      <c r="F129" s="70"/>
      <c r="G129" s="54"/>
      <c r="H129" s="54"/>
      <c r="I129" s="54"/>
      <c r="J129" s="69"/>
      <c r="K129" s="69"/>
      <c r="L129" s="69"/>
      <c r="M129" s="72"/>
    </row>
    <row r="130" spans="1:13" ht="30" customHeight="1">
      <c r="A130" s="69"/>
      <c r="B130" s="70"/>
      <c r="C130" s="70"/>
      <c r="D130" s="70"/>
      <c r="F130" s="70"/>
      <c r="G130" s="54"/>
      <c r="H130" s="54"/>
      <c r="I130" s="54"/>
      <c r="J130" s="69"/>
      <c r="K130" s="69"/>
      <c r="L130" s="69"/>
      <c r="M130" s="72"/>
    </row>
    <row r="131" spans="1:13" ht="30" customHeight="1">
      <c r="A131" s="69"/>
      <c r="B131" s="70"/>
      <c r="C131" s="70"/>
      <c r="D131" s="70"/>
      <c r="F131" s="70"/>
      <c r="G131" s="54"/>
      <c r="H131" s="54"/>
      <c r="I131" s="54"/>
      <c r="J131" s="69"/>
      <c r="K131" s="69"/>
      <c r="L131" s="69"/>
      <c r="M131" s="72"/>
    </row>
    <row r="132" spans="1:13" ht="30" customHeight="1">
      <c r="A132" s="69"/>
      <c r="B132" s="70"/>
      <c r="C132" s="70"/>
      <c r="D132" s="70"/>
      <c r="F132" s="70"/>
      <c r="G132" s="70"/>
      <c r="H132" s="70"/>
      <c r="I132" s="70"/>
      <c r="J132" s="69"/>
      <c r="K132" s="69"/>
      <c r="L132" s="69"/>
      <c r="M132" s="72"/>
    </row>
  </sheetData>
  <mergeCells count="27">
    <mergeCell ref="A111:S111"/>
    <mergeCell ref="A112:S112"/>
    <mergeCell ref="A113:S113"/>
    <mergeCell ref="A21:S22"/>
    <mergeCell ref="A44:S45"/>
    <mergeCell ref="A62:S63"/>
    <mergeCell ref="A1:S2"/>
    <mergeCell ref="M105:S105"/>
    <mergeCell ref="M106:N107"/>
    <mergeCell ref="O106:P107"/>
    <mergeCell ref="Q106:S107"/>
    <mergeCell ref="A85:S86"/>
    <mergeCell ref="A121:S121"/>
    <mergeCell ref="A122:S122"/>
    <mergeCell ref="A123:S123"/>
    <mergeCell ref="A124:S124"/>
    <mergeCell ref="A115:S115"/>
    <mergeCell ref="A116:S116"/>
    <mergeCell ref="A117:S117"/>
    <mergeCell ref="A118:S118"/>
    <mergeCell ref="A119:S119"/>
    <mergeCell ref="A120:S120"/>
    <mergeCell ref="A97:S98"/>
    <mergeCell ref="A114:S114"/>
    <mergeCell ref="A108:P108"/>
    <mergeCell ref="A109:S109"/>
    <mergeCell ref="A110:S110"/>
  </mergeCells>
  <pageMargins left="0.70866141732283472" right="0.70866141732283472" top="0.74803149606299213" bottom="0.74803149606299213" header="0.19685039370078741" footer="7.874015748031496E-2"/>
  <pageSetup paperSize="9" scale="37" fitToHeight="0" orientation="landscape" r:id="rId1"/>
  <headerFooter>
    <oddHeader>&amp;L&amp;G</oddHeader>
    <oddFooter>&amp;C&amp;"Arial,Negrita"&amp;K04-024SERVICIO DE ORGANIZACIÓN Y RECURSOS HUMANOS&amp;R&amp;"Arial,Normal"&amp;K04-024&amp;D
&amp;P</oddFooter>
  </headerFooter>
  <rowBreaks count="3" manualBreakCount="3">
    <brk id="43" max="18" man="1"/>
    <brk id="61" max="18" man="1"/>
    <brk id="96" max="1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Web01</cp:lastModifiedBy>
  <cp:lastPrinted>2024-01-25T11:36:28Z</cp:lastPrinted>
  <dcterms:created xsi:type="dcterms:W3CDTF">2024-01-23T12:42:06Z</dcterms:created>
  <dcterms:modified xsi:type="dcterms:W3CDTF">2024-01-26T13:55:44Z</dcterms:modified>
</cp:coreProperties>
</file>